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960" firstSheet="15" activeTab="23"/>
  </bookViews>
  <sheets>
    <sheet name="Լապտերիկ (2)" sheetId="48" r:id="rId1"/>
    <sheet name="ծիածան (2)" sheetId="49" r:id="rId2"/>
    <sheet name="թոռնիկ Մանուշակ" sheetId="74" r:id="rId3"/>
    <sheet name="ժպիտ  խունբ" sheetId="73" r:id="rId4"/>
    <sheet name="Լուսաստղիկ (2)" sheetId="52" r:id="rId5"/>
    <sheet name="Արձագանք (2)" sheetId="53" r:id="rId6"/>
    <sheet name="Լիլիթ (2)" sheetId="54" r:id="rId7"/>
    <sheet name="Նանուլիկ (2)" sheetId="55" r:id="rId8"/>
    <sheet name="Լիանա (2)" sheetId="56" r:id="rId9"/>
    <sheet name="Արևիկ (2)" sheetId="57" r:id="rId10"/>
    <sheet name="Արարատ (2)" sheetId="58" r:id="rId11"/>
    <sheet name="Գոհար (2)" sheetId="59" r:id="rId12"/>
    <sheet name="Փարոս (2)" sheetId="60" r:id="rId13"/>
    <sheet name="Անի պարտեզ (2)" sheetId="61" r:id="rId14"/>
    <sheet name="Կարմիր գլխարկ (2)" sheetId="62" r:id="rId15"/>
    <sheet name="Հենզել և Գրետել (2)" sheetId="63" r:id="rId16"/>
    <sheet name="Սուրբ Մարիամ (2)" sheetId="64" r:id="rId17"/>
    <sheet name="Գյումրու մանկիկ (2)" sheetId="65" r:id="rId18"/>
    <sheet name="Էյլիթիա (2)" sheetId="66" r:id="rId19"/>
    <sheet name="Ձյունիկ (2)" sheetId="67" r:id="rId20"/>
    <sheet name="Հուսո առագաստ (2)" sheetId="68" r:id="rId21"/>
    <sheet name="Երազանք (2)" sheetId="69" r:id="rId22"/>
    <sheet name="Անուլիկ (2)" sheetId="70" r:id="rId23"/>
    <sheet name="Զանգակ (2)" sheetId="71" r:id="rId24"/>
    <sheet name="Лист1" sheetId="76" r:id="rId25"/>
  </sheets>
  <definedNames>
    <definedName name="_xlnm.Print_Area" localSheetId="13">'Անի պարտեզ (2)'!$A$1:$G$48</definedName>
    <definedName name="_xlnm.Print_Area" localSheetId="22">'Անուլիկ (2)'!$A$1:$G$48</definedName>
    <definedName name="_xlnm.Print_Area" localSheetId="10">'Արարատ (2)'!$A$1:$G$55</definedName>
    <definedName name="_xlnm.Print_Area" localSheetId="9">'Արևիկ (2)'!$A$1:$G$48</definedName>
    <definedName name="_xlnm.Print_Area" localSheetId="5">'Արձագանք (2)'!$A$1:$G$50</definedName>
    <definedName name="_xlnm.Print_Area" localSheetId="17">'Գյումրու մանկիկ (2)'!$A$1:$G$48</definedName>
    <definedName name="_xlnm.Print_Area" localSheetId="11">'Գոհար (2)'!$A$1:$G$50</definedName>
    <definedName name="_xlnm.Print_Area" localSheetId="21">'Երազանք (2)'!$A$1:$G$48</definedName>
    <definedName name="_xlnm.Print_Area" localSheetId="23">'Զանգակ (2)'!$A$1:$G$50</definedName>
    <definedName name="_xlnm.Print_Area" localSheetId="18">'Էյլիթիա (2)'!$A$1:$G$48</definedName>
    <definedName name="_xlnm.Print_Area" localSheetId="2">'թոռնիկ Մանուշակ'!$A$1:$G$51</definedName>
    <definedName name="_xlnm.Print_Area" localSheetId="3">'ժպիտ  խունբ'!$A$1:$G$48</definedName>
    <definedName name="_xlnm.Print_Area" localSheetId="0">'Լապտերիկ (2)'!$A$1:$G$48</definedName>
    <definedName name="_xlnm.Print_Area" localSheetId="8">'Լիանա (2)'!$A$1:$G$49</definedName>
    <definedName name="_xlnm.Print_Area" localSheetId="6">'Լիլիթ (2)'!$A$1:$G$47</definedName>
    <definedName name="_xlnm.Print_Area" localSheetId="4">'Լուսաստղիկ (2)'!$A$1:$G$48</definedName>
    <definedName name="_xlnm.Print_Area" localSheetId="1">'ծիածան (2)'!$A$1:$G$50</definedName>
    <definedName name="_xlnm.Print_Area" localSheetId="14">'Կարմիր գլխարկ (2)'!$A$1:$G$48</definedName>
    <definedName name="_xlnm.Print_Area" localSheetId="15">'Հենզել և Գրետել (2)'!$A$1:$G$48</definedName>
    <definedName name="_xlnm.Print_Area" localSheetId="20">'Հուսո առագաստ (2)'!$A$1:$G$51</definedName>
    <definedName name="_xlnm.Print_Area" localSheetId="19">'Ձյունիկ (2)'!$A$1:$G$51</definedName>
    <definedName name="_xlnm.Print_Area" localSheetId="7">'Նանուլիկ (2)'!$A$1:$G$48</definedName>
    <definedName name="_xlnm.Print_Area" localSheetId="16">'Սուրբ Մարիամ (2)'!$A$1:$G$51</definedName>
    <definedName name="_xlnm.Print_Area" localSheetId="12">'Փարոս (2)'!$A$1:$G$50</definedName>
  </definedNames>
  <calcPr calcId="124519"/>
</workbook>
</file>

<file path=xl/calcChain.xml><?xml version="1.0" encoding="utf-8"?>
<calcChain xmlns="http://schemas.openxmlformats.org/spreadsheetml/2006/main">
  <c r="D38" i="58"/>
  <c r="E37"/>
  <c r="F37" s="1"/>
  <c r="G36" i="64"/>
  <c r="G37" i="67"/>
  <c r="G27" i="64"/>
  <c r="G28"/>
  <c r="G29"/>
  <c r="G30"/>
  <c r="G31"/>
  <c r="G32"/>
  <c r="G33"/>
  <c r="G34"/>
  <c r="G35"/>
  <c r="G37" i="58" l="1"/>
  <c r="G25" i="49"/>
  <c r="G26"/>
  <c r="G27"/>
  <c r="G28"/>
  <c r="G29"/>
  <c r="G30"/>
  <c r="G31"/>
  <c r="G32"/>
  <c r="G33"/>
  <c r="G34"/>
  <c r="G35"/>
  <c r="G36"/>
  <c r="G24"/>
  <c r="F37"/>
  <c r="F25"/>
  <c r="F26"/>
  <c r="F27"/>
  <c r="F28"/>
  <c r="F29"/>
  <c r="F30"/>
  <c r="F31"/>
  <c r="F32"/>
  <c r="F33"/>
  <c r="F34"/>
  <c r="F35"/>
  <c r="F36"/>
  <c r="F24"/>
  <c r="G25" i="52"/>
  <c r="G26"/>
  <c r="G27"/>
  <c r="G28"/>
  <c r="G29"/>
  <c r="G30"/>
  <c r="G31"/>
  <c r="G32"/>
  <c r="G33"/>
  <c r="G34"/>
  <c r="G24"/>
  <c r="G35" s="1"/>
  <c r="F35"/>
  <c r="F25"/>
  <c r="F26"/>
  <c r="F27"/>
  <c r="F28"/>
  <c r="F29"/>
  <c r="F30"/>
  <c r="F31"/>
  <c r="F32"/>
  <c r="F33"/>
  <c r="F34"/>
  <c r="F24"/>
  <c r="G25" i="54"/>
  <c r="G26"/>
  <c r="G27"/>
  <c r="G28"/>
  <c r="G29"/>
  <c r="G30"/>
  <c r="G31"/>
  <c r="G32"/>
  <c r="G33"/>
  <c r="G24"/>
  <c r="F34"/>
  <c r="F25"/>
  <c r="F26"/>
  <c r="F27"/>
  <c r="F28"/>
  <c r="F29"/>
  <c r="F30"/>
  <c r="F31"/>
  <c r="F32"/>
  <c r="F33"/>
  <c r="F24"/>
  <c r="G25" i="55"/>
  <c r="G26"/>
  <c r="G27"/>
  <c r="G28"/>
  <c r="G29"/>
  <c r="G30"/>
  <c r="G31"/>
  <c r="G32"/>
  <c r="G33"/>
  <c r="G34"/>
  <c r="G24"/>
  <c r="F35"/>
  <c r="F25"/>
  <c r="F26"/>
  <c r="F27"/>
  <c r="F28"/>
  <c r="F29"/>
  <c r="F30"/>
  <c r="F31"/>
  <c r="F32"/>
  <c r="F33"/>
  <c r="F34"/>
  <c r="F24"/>
  <c r="G25" i="56"/>
  <c r="G26"/>
  <c r="G27"/>
  <c r="G28"/>
  <c r="G29"/>
  <c r="G30"/>
  <c r="G31"/>
  <c r="G32"/>
  <c r="G33"/>
  <c r="G34"/>
  <c r="G35"/>
  <c r="G24"/>
  <c r="F36"/>
  <c r="F25"/>
  <c r="F26"/>
  <c r="F27"/>
  <c r="F28"/>
  <c r="F29"/>
  <c r="F30"/>
  <c r="F31"/>
  <c r="F32"/>
  <c r="F33"/>
  <c r="F34"/>
  <c r="F35"/>
  <c r="F24"/>
  <c r="G25" i="57" l="1"/>
  <c r="G26"/>
  <c r="G27"/>
  <c r="G28"/>
  <c r="G29"/>
  <c r="G30"/>
  <c r="G31"/>
  <c r="G32"/>
  <c r="G33"/>
  <c r="G34"/>
  <c r="F35"/>
  <c r="F25"/>
  <c r="F26"/>
  <c r="F27"/>
  <c r="F28"/>
  <c r="F29"/>
  <c r="F30"/>
  <c r="F31"/>
  <c r="F32"/>
  <c r="F33"/>
  <c r="F34"/>
  <c r="G24"/>
  <c r="F24"/>
  <c r="G25" i="59"/>
  <c r="G26"/>
  <c r="G27"/>
  <c r="G28"/>
  <c r="G29"/>
  <c r="G30"/>
  <c r="G31"/>
  <c r="G32"/>
  <c r="G33"/>
  <c r="G34"/>
  <c r="G35"/>
  <c r="G36"/>
  <c r="F37"/>
  <c r="F25"/>
  <c r="F26"/>
  <c r="F27"/>
  <c r="F28"/>
  <c r="F29"/>
  <c r="F30"/>
  <c r="F31"/>
  <c r="F32"/>
  <c r="F33"/>
  <c r="F34"/>
  <c r="F35"/>
  <c r="F36"/>
  <c r="F24"/>
  <c r="G24" s="1"/>
  <c r="F25" i="60"/>
  <c r="F26"/>
  <c r="F27"/>
  <c r="F28"/>
  <c r="F29"/>
  <c r="F30"/>
  <c r="F31"/>
  <c r="F32"/>
  <c r="F33"/>
  <c r="F34"/>
  <c r="F35"/>
  <c r="F36"/>
  <c r="G25"/>
  <c r="G26"/>
  <c r="G27"/>
  <c r="G28"/>
  <c r="G29"/>
  <c r="G30"/>
  <c r="G31"/>
  <c r="G32"/>
  <c r="G33"/>
  <c r="G34"/>
  <c r="G35"/>
  <c r="G36"/>
  <c r="G24"/>
  <c r="F37"/>
  <c r="F24"/>
  <c r="G25" i="70"/>
  <c r="G26"/>
  <c r="G27"/>
  <c r="G28"/>
  <c r="G29"/>
  <c r="G30"/>
  <c r="G31"/>
  <c r="G32"/>
  <c r="G33"/>
  <c r="G34"/>
  <c r="G24"/>
  <c r="F35"/>
  <c r="F25"/>
  <c r="F26"/>
  <c r="F27"/>
  <c r="F28"/>
  <c r="F29"/>
  <c r="F30"/>
  <c r="F31"/>
  <c r="F32"/>
  <c r="F33"/>
  <c r="F34"/>
  <c r="F24"/>
  <c r="G25" i="69"/>
  <c r="G26"/>
  <c r="G27"/>
  <c r="G28"/>
  <c r="G29"/>
  <c r="G30"/>
  <c r="G31"/>
  <c r="G32"/>
  <c r="G33"/>
  <c r="G34"/>
  <c r="G24"/>
  <c r="F35"/>
  <c r="F25"/>
  <c r="F26"/>
  <c r="F27"/>
  <c r="F28"/>
  <c r="F29"/>
  <c r="F30"/>
  <c r="F31"/>
  <c r="F32"/>
  <c r="F33"/>
  <c r="F34"/>
  <c r="F24"/>
  <c r="G25" i="68"/>
  <c r="G26"/>
  <c r="G27"/>
  <c r="G28"/>
  <c r="G29"/>
  <c r="G30"/>
  <c r="G31"/>
  <c r="G32"/>
  <c r="G33"/>
  <c r="G34"/>
  <c r="G35"/>
  <c r="G36"/>
  <c r="G37"/>
  <c r="G24"/>
  <c r="G25" i="67"/>
  <c r="G26"/>
  <c r="G27"/>
  <c r="G28"/>
  <c r="G29"/>
  <c r="G30"/>
  <c r="G31"/>
  <c r="G32"/>
  <c r="G33"/>
  <c r="G34"/>
  <c r="G35"/>
  <c r="G36"/>
  <c r="G24"/>
  <c r="F38" i="68"/>
  <c r="F25"/>
  <c r="F26"/>
  <c r="F27"/>
  <c r="F28"/>
  <c r="F29"/>
  <c r="F30"/>
  <c r="F31"/>
  <c r="F32"/>
  <c r="F33"/>
  <c r="F34"/>
  <c r="F35"/>
  <c r="F36"/>
  <c r="F37"/>
  <c r="F24"/>
  <c r="G37" i="59" l="1"/>
  <c r="G37" i="60"/>
  <c r="F38" i="67"/>
  <c r="F25"/>
  <c r="F26"/>
  <c r="F27"/>
  <c r="F28"/>
  <c r="F29"/>
  <c r="F30"/>
  <c r="F31"/>
  <c r="F32"/>
  <c r="F33"/>
  <c r="F34"/>
  <c r="F35"/>
  <c r="F36"/>
  <c r="F37"/>
  <c r="F24"/>
  <c r="G25" i="66"/>
  <c r="G26"/>
  <c r="G27"/>
  <c r="G28"/>
  <c r="G29"/>
  <c r="G30"/>
  <c r="G31"/>
  <c r="G32"/>
  <c r="G33"/>
  <c r="G34"/>
  <c r="F35"/>
  <c r="F25"/>
  <c r="F26"/>
  <c r="F27"/>
  <c r="F28"/>
  <c r="F29"/>
  <c r="F30"/>
  <c r="F31"/>
  <c r="F32"/>
  <c r="F33"/>
  <c r="F34"/>
  <c r="G24"/>
  <c r="F24"/>
  <c r="G25" i="65"/>
  <c r="G26"/>
  <c r="G27"/>
  <c r="G28"/>
  <c r="G29"/>
  <c r="G30"/>
  <c r="G31"/>
  <c r="G32"/>
  <c r="G33"/>
  <c r="G34"/>
  <c r="G24"/>
  <c r="F35"/>
  <c r="F25"/>
  <c r="F26"/>
  <c r="F27"/>
  <c r="F28"/>
  <c r="F29"/>
  <c r="F30"/>
  <c r="F31"/>
  <c r="F32"/>
  <c r="F33"/>
  <c r="F34"/>
  <c r="F24"/>
  <c r="G26" i="64"/>
  <c r="F36"/>
  <c r="F27"/>
  <c r="F28"/>
  <c r="F29"/>
  <c r="F30"/>
  <c r="F31"/>
  <c r="F32"/>
  <c r="F33"/>
  <c r="F34"/>
  <c r="F35"/>
  <c r="F26"/>
  <c r="G25" i="63"/>
  <c r="G26"/>
  <c r="G27"/>
  <c r="G28"/>
  <c r="G29"/>
  <c r="G30"/>
  <c r="G31"/>
  <c r="G32"/>
  <c r="G33"/>
  <c r="G34"/>
  <c r="G24"/>
  <c r="F35"/>
  <c r="F25"/>
  <c r="F26"/>
  <c r="F27"/>
  <c r="F28"/>
  <c r="F29"/>
  <c r="F30"/>
  <c r="F31"/>
  <c r="F32"/>
  <c r="F33"/>
  <c r="F34"/>
  <c r="F24"/>
  <c r="G25" i="62"/>
  <c r="G26"/>
  <c r="G27"/>
  <c r="G28"/>
  <c r="G29"/>
  <c r="G30"/>
  <c r="G31"/>
  <c r="G32"/>
  <c r="G33"/>
  <c r="G34"/>
  <c r="G24"/>
  <c r="F35"/>
  <c r="F25"/>
  <c r="F26"/>
  <c r="F27"/>
  <c r="F28"/>
  <c r="F29"/>
  <c r="F30"/>
  <c r="F31"/>
  <c r="F32"/>
  <c r="F33"/>
  <c r="F34"/>
  <c r="F24"/>
  <c r="G25" i="61"/>
  <c r="G26"/>
  <c r="G27"/>
  <c r="G28"/>
  <c r="G29"/>
  <c r="G30"/>
  <c r="G31"/>
  <c r="G32"/>
  <c r="G33"/>
  <c r="G34"/>
  <c r="G24"/>
  <c r="F35"/>
  <c r="F25"/>
  <c r="F26"/>
  <c r="F27"/>
  <c r="F28"/>
  <c r="F29"/>
  <c r="F30"/>
  <c r="F31"/>
  <c r="F32"/>
  <c r="F33"/>
  <c r="F34"/>
  <c r="F24"/>
  <c r="D37" i="49"/>
  <c r="D38" i="74"/>
  <c r="E33"/>
  <c r="E37"/>
  <c r="E36"/>
  <c r="E35"/>
  <c r="E34"/>
  <c r="E32"/>
  <c r="E31"/>
  <c r="E30"/>
  <c r="E29"/>
  <c r="E28"/>
  <c r="E27"/>
  <c r="E26"/>
  <c r="E25"/>
  <c r="E24"/>
  <c r="E32" i="63"/>
  <c r="D35" i="73"/>
  <c r="E34"/>
  <c r="E33"/>
  <c r="E32"/>
  <c r="E31"/>
  <c r="E30"/>
  <c r="E29"/>
  <c r="E28"/>
  <c r="E27"/>
  <c r="E26"/>
  <c r="E25"/>
  <c r="E24"/>
  <c r="D37" i="71"/>
  <c r="E36"/>
  <c r="G26" i="74" l="1"/>
  <c r="F26"/>
  <c r="F30"/>
  <c r="G30" s="1"/>
  <c r="F35"/>
  <c r="G35" s="1"/>
  <c r="F25"/>
  <c r="G25"/>
  <c r="F29"/>
  <c r="G29"/>
  <c r="F34"/>
  <c r="G34" s="1"/>
  <c r="F33"/>
  <c r="G33"/>
  <c r="F37"/>
  <c r="G37"/>
  <c r="F24"/>
  <c r="G24" s="1"/>
  <c r="F28"/>
  <c r="G28" s="1"/>
  <c r="G32"/>
  <c r="F32"/>
  <c r="F27"/>
  <c r="G27" s="1"/>
  <c r="G31"/>
  <c r="F31"/>
  <c r="F36"/>
  <c r="G36" s="1"/>
  <c r="G36" i="71"/>
  <c r="F36"/>
  <c r="F29" i="73"/>
  <c r="G29" s="1"/>
  <c r="F26"/>
  <c r="G26" s="1"/>
  <c r="F30"/>
  <c r="G30" s="1"/>
  <c r="F34"/>
  <c r="G34" s="1"/>
  <c r="F24"/>
  <c r="G24" s="1"/>
  <c r="G25"/>
  <c r="F25"/>
  <c r="F33"/>
  <c r="G33" s="1"/>
  <c r="F28"/>
  <c r="G28" s="1"/>
  <c r="F32"/>
  <c r="G32" s="1"/>
  <c r="F27"/>
  <c r="G27" s="1"/>
  <c r="F31"/>
  <c r="G31" s="1"/>
  <c r="G35" i="65"/>
  <c r="E38" i="74"/>
  <c r="E35" i="73"/>
  <c r="E25" i="49"/>
  <c r="E26"/>
  <c r="E27"/>
  <c r="E28"/>
  <c r="E29"/>
  <c r="E30"/>
  <c r="E31"/>
  <c r="E32"/>
  <c r="E33"/>
  <c r="E34"/>
  <c r="E35"/>
  <c r="E36"/>
  <c r="E24"/>
  <c r="G38" i="74" l="1"/>
  <c r="F38"/>
  <c r="G35" i="73"/>
  <c r="F35"/>
  <c r="G37" i="49"/>
  <c r="E24" i="70"/>
  <c r="E24" i="48"/>
  <c r="E24" i="52"/>
  <c r="E24" i="53"/>
  <c r="E24" i="54"/>
  <c r="E24" i="55"/>
  <c r="E24" i="56"/>
  <c r="E24" i="57"/>
  <c r="E35" i="58"/>
  <c r="E34"/>
  <c r="E32"/>
  <c r="E24"/>
  <c r="E24" i="59"/>
  <c r="E24" i="60"/>
  <c r="E24" i="61"/>
  <c r="E24" i="62"/>
  <c r="E24" i="63"/>
  <c r="E26" i="64"/>
  <c r="E24" i="65"/>
  <c r="E24" i="66"/>
  <c r="E24" i="67"/>
  <c r="E24" i="71"/>
  <c r="E24" i="69"/>
  <c r="E24" i="68"/>
  <c r="E34" i="71"/>
  <c r="E34" i="68"/>
  <c r="E33"/>
  <c r="F24" i="71" l="1"/>
  <c r="G24" s="1"/>
  <c r="G34"/>
  <c r="F34"/>
  <c r="F32" i="58"/>
  <c r="G32" s="1"/>
  <c r="F24"/>
  <c r="F34"/>
  <c r="G34" s="1"/>
  <c r="F35"/>
  <c r="G35" s="1"/>
  <c r="F24" i="53"/>
  <c r="G24" i="48"/>
  <c r="F24"/>
  <c r="E36" i="67"/>
  <c r="E35" i="60"/>
  <c r="E35" i="59"/>
  <c r="D37" i="53"/>
  <c r="E34"/>
  <c r="G24" i="58" l="1"/>
  <c r="F34" i="53"/>
  <c r="G34" s="1"/>
  <c r="G24"/>
  <c r="D35" i="70"/>
  <c r="E25"/>
  <c r="E25" i="65"/>
  <c r="D36" i="64"/>
  <c r="E27"/>
  <c r="D34" i="54"/>
  <c r="E25"/>
  <c r="D35" i="62"/>
  <c r="D35" i="57"/>
  <c r="E33"/>
  <c r="E33" i="62"/>
  <c r="E35" i="71" l="1"/>
  <c r="E33"/>
  <c r="E32"/>
  <c r="E31"/>
  <c r="E30"/>
  <c r="E29"/>
  <c r="E28"/>
  <c r="E27"/>
  <c r="E26"/>
  <c r="E25"/>
  <c r="E34" i="70"/>
  <c r="E33"/>
  <c r="E32"/>
  <c r="E31"/>
  <c r="E30"/>
  <c r="E29"/>
  <c r="E28"/>
  <c r="E27"/>
  <c r="E26"/>
  <c r="D35" i="69"/>
  <c r="E34"/>
  <c r="E33"/>
  <c r="E32"/>
  <c r="E31"/>
  <c r="E30"/>
  <c r="E29"/>
  <c r="E28"/>
  <c r="E27"/>
  <c r="E26"/>
  <c r="E25"/>
  <c r="D38" i="68"/>
  <c r="E37"/>
  <c r="E36"/>
  <c r="E35"/>
  <c r="E32"/>
  <c r="E31"/>
  <c r="E30"/>
  <c r="E29"/>
  <c r="E28"/>
  <c r="E27"/>
  <c r="E26"/>
  <c r="E25"/>
  <c r="D38" i="67"/>
  <c r="E37"/>
  <c r="E35"/>
  <c r="E34"/>
  <c r="E33"/>
  <c r="E32"/>
  <c r="E31"/>
  <c r="E30"/>
  <c r="E29"/>
  <c r="E28"/>
  <c r="E27"/>
  <c r="E26"/>
  <c r="E25"/>
  <c r="D35" i="66"/>
  <c r="E34"/>
  <c r="E33"/>
  <c r="E32"/>
  <c r="E31"/>
  <c r="E30"/>
  <c r="E29"/>
  <c r="E28"/>
  <c r="E27"/>
  <c r="E26"/>
  <c r="E25"/>
  <c r="D35" i="65"/>
  <c r="E34"/>
  <c r="E33"/>
  <c r="E32"/>
  <c r="E31"/>
  <c r="E30"/>
  <c r="E29"/>
  <c r="E28"/>
  <c r="E27"/>
  <c r="E26"/>
  <c r="E35" i="64"/>
  <c r="E34"/>
  <c r="E33"/>
  <c r="E32"/>
  <c r="E31"/>
  <c r="E30"/>
  <c r="E29"/>
  <c r="E28"/>
  <c r="D35" i="63"/>
  <c r="E34"/>
  <c r="E33"/>
  <c r="E31"/>
  <c r="E30"/>
  <c r="E29"/>
  <c r="E28"/>
  <c r="E27"/>
  <c r="E26"/>
  <c r="E25"/>
  <c r="E34" i="62"/>
  <c r="E32"/>
  <c r="E31"/>
  <c r="E30"/>
  <c r="E29"/>
  <c r="E28"/>
  <c r="E27"/>
  <c r="E26"/>
  <c r="E25"/>
  <c r="D35" i="61"/>
  <c r="E34"/>
  <c r="E33"/>
  <c r="E32"/>
  <c r="E31"/>
  <c r="E30"/>
  <c r="E29"/>
  <c r="E28"/>
  <c r="E27"/>
  <c r="E26"/>
  <c r="E25"/>
  <c r="D37" i="60"/>
  <c r="E36"/>
  <c r="E34"/>
  <c r="E33"/>
  <c r="E32"/>
  <c r="E31"/>
  <c r="E30"/>
  <c r="E29"/>
  <c r="E28"/>
  <c r="E27"/>
  <c r="E26"/>
  <c r="E25"/>
  <c r="D37" i="59"/>
  <c r="E36"/>
  <c r="E34"/>
  <c r="E33"/>
  <c r="E32"/>
  <c r="E31"/>
  <c r="E30"/>
  <c r="E29"/>
  <c r="E28"/>
  <c r="E27"/>
  <c r="E26"/>
  <c r="E25"/>
  <c r="E36" i="58"/>
  <c r="E33"/>
  <c r="E31"/>
  <c r="E30"/>
  <c r="E29"/>
  <c r="E28"/>
  <c r="E27"/>
  <c r="F27" s="1"/>
  <c r="G27" s="1"/>
  <c r="E26"/>
  <c r="E25"/>
  <c r="E34" i="57"/>
  <c r="E32"/>
  <c r="E31"/>
  <c r="E30"/>
  <c r="E29"/>
  <c r="E28"/>
  <c r="E27"/>
  <c r="E26"/>
  <c r="E25"/>
  <c r="D36" i="56"/>
  <c r="E35"/>
  <c r="E34"/>
  <c r="E33"/>
  <c r="E32"/>
  <c r="E31"/>
  <c r="E30"/>
  <c r="G36" s="1"/>
  <c r="E29"/>
  <c r="E28"/>
  <c r="E27"/>
  <c r="E26"/>
  <c r="E25"/>
  <c r="D35" i="55"/>
  <c r="E34"/>
  <c r="E33"/>
  <c r="E32"/>
  <c r="E31"/>
  <c r="E30"/>
  <c r="G35" s="1"/>
  <c r="E29"/>
  <c r="E28"/>
  <c r="E27"/>
  <c r="E26"/>
  <c r="E25"/>
  <c r="E33" i="54"/>
  <c r="E32"/>
  <c r="E31"/>
  <c r="E30"/>
  <c r="G34" s="1"/>
  <c r="E29"/>
  <c r="E28"/>
  <c r="E27"/>
  <c r="E26"/>
  <c r="E36" i="53"/>
  <c r="E35"/>
  <c r="E33"/>
  <c r="E32"/>
  <c r="E31"/>
  <c r="E30"/>
  <c r="E29"/>
  <c r="E28"/>
  <c r="E27"/>
  <c r="E26"/>
  <c r="E25"/>
  <c r="D35" i="52"/>
  <c r="E34"/>
  <c r="E33"/>
  <c r="E32"/>
  <c r="E31"/>
  <c r="E30"/>
  <c r="E29"/>
  <c r="E28"/>
  <c r="E27"/>
  <c r="E26"/>
  <c r="E25"/>
  <c r="D35" i="48"/>
  <c r="E34"/>
  <c r="E33"/>
  <c r="E32"/>
  <c r="E31"/>
  <c r="E30"/>
  <c r="E29"/>
  <c r="E28"/>
  <c r="E27"/>
  <c r="E26"/>
  <c r="E25"/>
  <c r="G26" i="71" l="1"/>
  <c r="F26"/>
  <c r="G30"/>
  <c r="F30"/>
  <c r="F35"/>
  <c r="G35" s="1"/>
  <c r="G25"/>
  <c r="F25"/>
  <c r="F29"/>
  <c r="G29" s="1"/>
  <c r="G33"/>
  <c r="F33"/>
  <c r="F28"/>
  <c r="G28" s="1"/>
  <c r="F32"/>
  <c r="G32" s="1"/>
  <c r="F27"/>
  <c r="G27" s="1"/>
  <c r="G37" s="1"/>
  <c r="F31"/>
  <c r="G31" s="1"/>
  <c r="F28" i="58"/>
  <c r="G28" s="1"/>
  <c r="F33"/>
  <c r="G33" s="1"/>
  <c r="G31"/>
  <c r="F31"/>
  <c r="G30"/>
  <c r="F30"/>
  <c r="G26"/>
  <c r="F26"/>
  <c r="F25"/>
  <c r="E38"/>
  <c r="F29"/>
  <c r="G29" s="1"/>
  <c r="F36"/>
  <c r="G36"/>
  <c r="F26" i="53"/>
  <c r="G26" s="1"/>
  <c r="G35"/>
  <c r="F35"/>
  <c r="F33"/>
  <c r="G33" s="1"/>
  <c r="G28"/>
  <c r="F28"/>
  <c r="F30"/>
  <c r="G30" s="1"/>
  <c r="F25"/>
  <c r="F29"/>
  <c r="G29" s="1"/>
  <c r="G32"/>
  <c r="F32"/>
  <c r="G27"/>
  <c r="F27"/>
  <c r="G31"/>
  <c r="F31"/>
  <c r="G36"/>
  <c r="F36"/>
  <c r="F28" i="48"/>
  <c r="G28" s="1"/>
  <c r="F32"/>
  <c r="G32" s="1"/>
  <c r="F31"/>
  <c r="G31" s="1"/>
  <c r="F30"/>
  <c r="G30" s="1"/>
  <c r="F27"/>
  <c r="G27" s="1"/>
  <c r="G26"/>
  <c r="F26"/>
  <c r="F34"/>
  <c r="G34" s="1"/>
  <c r="F25"/>
  <c r="G29"/>
  <c r="F29"/>
  <c r="F33"/>
  <c r="G33" s="1"/>
  <c r="E37" i="71"/>
  <c r="G35" i="70"/>
  <c r="G35" i="69"/>
  <c r="G38" i="68"/>
  <c r="G35" i="66"/>
  <c r="G35" i="63"/>
  <c r="G35" i="57"/>
  <c r="E38" i="67"/>
  <c r="E35" i="65"/>
  <c r="E36" i="64"/>
  <c r="E35" i="63"/>
  <c r="E35" i="52"/>
  <c r="E34" i="54"/>
  <c r="E37" i="59"/>
  <c r="E35" i="62"/>
  <c r="E35" i="66"/>
  <c r="E38" i="68"/>
  <c r="E35" i="69"/>
  <c r="E35" i="61"/>
  <c r="E35" i="55"/>
  <c r="E35" i="57"/>
  <c r="E37" i="53"/>
  <c r="E37" i="49"/>
  <c r="E35" i="70"/>
  <c r="E37" i="60"/>
  <c r="E36" i="56"/>
  <c r="E35" i="48"/>
  <c r="G38" i="67"/>
  <c r="G35" i="62"/>
  <c r="G35" i="61"/>
  <c r="F37" i="71" l="1"/>
  <c r="F38" i="58"/>
  <c r="G25"/>
  <c r="G38" s="1"/>
  <c r="F37" i="53"/>
  <c r="G25"/>
  <c r="G37" s="1"/>
  <c r="F35" i="48"/>
  <c r="G25"/>
  <c r="G35" s="1"/>
</calcChain>
</file>

<file path=xl/sharedStrings.xml><?xml version="1.0" encoding="utf-8"?>
<sst xmlns="http://schemas.openxmlformats.org/spreadsheetml/2006/main" count="1077" uniqueCount="177">
  <si>
    <t>Հայաստանի Հանրապետության</t>
  </si>
  <si>
    <t xml:space="preserve">Շիրակի մարզի Գյումրի համայնքի </t>
  </si>
  <si>
    <t>Հ Ա Ս Տ Ի Ք Ա Ց ՈՒ Ց Ա Կ</t>
  </si>
  <si>
    <t>Հ/Հ</t>
  </si>
  <si>
    <t>Տնօրեն</t>
  </si>
  <si>
    <t>Հաշվապահ</t>
  </si>
  <si>
    <t>Դաստիարակ</t>
  </si>
  <si>
    <t>Դաստիարակի օգնական</t>
  </si>
  <si>
    <t>Երաժշտական ղեկավար</t>
  </si>
  <si>
    <t>Բուժքույր</t>
  </si>
  <si>
    <t>Խոհարար</t>
  </si>
  <si>
    <t>Խոհարարի օգնական</t>
  </si>
  <si>
    <t>Մեթոդիստ</t>
  </si>
  <si>
    <t>Գործավար</t>
  </si>
  <si>
    <t>Ընդամենը</t>
  </si>
  <si>
    <t xml:space="preserve">Համայնքապետարանի աշխատակազմի </t>
  </si>
  <si>
    <t>ֆինանսատնտեսագիտական բաժնի</t>
  </si>
  <si>
    <t>գլխավոր մասնագետ՝</t>
  </si>
  <si>
    <t>Օժանդակ բանվոր</t>
  </si>
  <si>
    <t>Դռնապան</t>
  </si>
  <si>
    <t>Հավաքարար</t>
  </si>
  <si>
    <t>« Ժպիտ »    ՀՈԱԿ</t>
  </si>
  <si>
    <t>« Ծիածան »    ՀՈԱԿ</t>
  </si>
  <si>
    <t>Օժ.բանվոր</t>
  </si>
  <si>
    <t>« Լապտերիկ »    ՀՈԱԿ</t>
  </si>
  <si>
    <t>Հայաստանի Հանրապետության Շիրակի մարզի Գյումրի համայնքի</t>
  </si>
  <si>
    <t>(անվանումը)</t>
  </si>
  <si>
    <t>ՊԱՇՏՈՆԻ  ԱՆՎԱՆՈՒՄԸ</t>
  </si>
  <si>
    <t xml:space="preserve">ՊԱՇՏՈՆԱՅԻՆ ԴՐՈՒՅՔԱՉԱՓԸ (ՀՀ դրամ) </t>
  </si>
  <si>
    <t>ՀԱՍՏԻՔԱՅԻՆ ՄԻԱՎՈՐՆԵՐԻ ՔԱՆԱԿԸ</t>
  </si>
  <si>
    <t>Ա. Սահակյան</t>
  </si>
  <si>
    <t>« Լուսաստղիկ»    ՀՈԱԿ</t>
  </si>
  <si>
    <t>Լ. Ավետիսյան</t>
  </si>
  <si>
    <t>« Արձագանք»    ՀՈԱԿ</t>
  </si>
  <si>
    <t>Ջ. Ավետիսյան</t>
  </si>
  <si>
    <t>« Լիլիթ»    ՀՈԱԿ</t>
  </si>
  <si>
    <t>Ս. Ձվակերյան</t>
  </si>
  <si>
    <t>« Նանուլիկ»    ՀՈԱԿ</t>
  </si>
  <si>
    <t xml:space="preserve">Տնօրեն՝  </t>
  </si>
  <si>
    <t>« Լիանա»    ՀՈԱԿ</t>
  </si>
  <si>
    <t>Ս. Դարբինյան</t>
  </si>
  <si>
    <t>« Արևիկ»    ՀՈԱԿ</t>
  </si>
  <si>
    <t>Գ. Մանուկյան</t>
  </si>
  <si>
    <t>Ս. Հարությունյան</t>
  </si>
  <si>
    <t>« Գոհար»    ՀՈԱԿ</t>
  </si>
  <si>
    <t>Ա. Կարապետյան</t>
  </si>
  <si>
    <t>« Փարոս»    ՀՈԱԿ</t>
  </si>
  <si>
    <t>Ա. Արաքչյան</t>
  </si>
  <si>
    <t>« Անի պարտեզ»    ՀՈԱԿ</t>
  </si>
  <si>
    <t>Շ. Ստեփանյան</t>
  </si>
  <si>
    <t>« Հենզել և Գրետել»    ՀՈԱԿ</t>
  </si>
  <si>
    <t>Կ. Մելիքյան</t>
  </si>
  <si>
    <t>Ա. Գևորգյան</t>
  </si>
  <si>
    <t>« Սուրբ Մարիամ»    ՀՈԱԿ</t>
  </si>
  <si>
    <t>« Գյումրու մանկիկ»    ՀՈԱԿ</t>
  </si>
  <si>
    <t>« Էյլիթիա»    ՀՈԱԿ</t>
  </si>
  <si>
    <t>Լ. Համբարձումյան</t>
  </si>
  <si>
    <t>« Ձյունիկ»    ՀՈԱԿ</t>
  </si>
  <si>
    <t>Ա. Դեմիրճյան</t>
  </si>
  <si>
    <t>« Հուսո առագաստ»    ՀՈԱԿ</t>
  </si>
  <si>
    <t>Կ. Մարկոսյան</t>
  </si>
  <si>
    <t>« Անուլիկ»    ՀՈԱԿ</t>
  </si>
  <si>
    <t>Ս. Մելքոնյան</t>
  </si>
  <si>
    <t>« Զանգակ»    ՀՈԱԿ</t>
  </si>
  <si>
    <t xml:space="preserve">Աշխատողների քանակը՝   </t>
  </si>
  <si>
    <t>N  ___________ որոշման</t>
  </si>
  <si>
    <t>ԱՄՍԱԿԱՆ ԱՇԽԱՏԱՎԱՐՁԸ     (ՀՀ դրամ)</t>
  </si>
  <si>
    <t xml:space="preserve">Աշխատողների քանակը՝  </t>
  </si>
  <si>
    <t>N ____________ որոշման</t>
  </si>
  <si>
    <t>ԱՄՍԱԿԱՆ ԱՇԽԱՏԱՎԱՐՁԸ    (ՀՀ դրամ)</t>
  </si>
  <si>
    <t>ԱՄՍԱԿԱՆ ԱՇԽԱՏԱՎԱՐՁԸ   (ՀՀ դրամ)</t>
  </si>
  <si>
    <t>N ____________  որոշման</t>
  </si>
  <si>
    <t>N ______________ որոշման</t>
  </si>
  <si>
    <t>N______________ որոշման</t>
  </si>
  <si>
    <t>N____________ որոշման</t>
  </si>
  <si>
    <t>N _____________  որոշման</t>
  </si>
  <si>
    <t>N_____________  որոշման</t>
  </si>
  <si>
    <t>N ______________  որոշման</t>
  </si>
  <si>
    <t>N ___________   որոշման</t>
  </si>
  <si>
    <t>N _____________ որոշման</t>
  </si>
  <si>
    <t>N ______________որոշման</t>
  </si>
  <si>
    <t>Ա. Մուրադյան</t>
  </si>
  <si>
    <t>« Երազանք »    ՀՈԱԿ</t>
  </si>
  <si>
    <t>«Արարատ կրթահամալիր»    ՀՈԱԿ</t>
  </si>
  <si>
    <t>«Կարմիր գլխարկ»    ՀՈԱԿ</t>
  </si>
  <si>
    <t>ՏԱՐԵԿԱՆ ԱՇԽԱՏԱՎԱՐՁԸ    (ՀՀ դրամ)</t>
  </si>
  <si>
    <t>ՏԱՐԵԿԱՆ ԱՇԽԱՏԱՎԱՐՁԸ     (ՀՀ դրամ)</t>
  </si>
  <si>
    <t>ՏԱՐԵԿԱՆ ԱՇԽԱՏԱՎԱՐՁԸ   (ՀՀ դրամ)</t>
  </si>
  <si>
    <t>ՏԱՐԵԿԱՆ  ԱՇԽԱՏԱՎԱՐՁԸ    (ՀՀ դրամ)</t>
  </si>
  <si>
    <t>ՀԱՎԵԼՎԱԾ N 35</t>
  </si>
  <si>
    <t>ՀԱՎԵԼՎԱԾ N 36</t>
  </si>
  <si>
    <t>ՀԱՎԵԼՎԱԾ N 38</t>
  </si>
  <si>
    <t>ՀԱՎԵԼՎԱԾ N 39</t>
  </si>
  <si>
    <t>ՀԱՎԵԼՎԱԾ N 40</t>
  </si>
  <si>
    <t>ՀԱՎԵԼՎԱԾ N 41</t>
  </si>
  <si>
    <t>ՀԱՎԵԼՎԱԾ N 42</t>
  </si>
  <si>
    <t>ՀԱՎԵԼՎԱԾ N 43</t>
  </si>
  <si>
    <t>ՀԱՎԵԼՎԱԾ N 44</t>
  </si>
  <si>
    <t>ՀԱՎԵԼՎԱԾ N 45</t>
  </si>
  <si>
    <t>ՀԱՎԵԼՎԱԾ N 46</t>
  </si>
  <si>
    <t>ՀԱՎԵԼՎԱԾ N 47</t>
  </si>
  <si>
    <t>ՀԱՎԵԼՎԱԾ N 48</t>
  </si>
  <si>
    <t>ՀԱՎԵԼՎԱԾ N 49</t>
  </si>
  <si>
    <t>ՀԱՎԵԼՎԱԾ N 50</t>
  </si>
  <si>
    <t>ՀԱՎԵԼՎԱԾ N 51</t>
  </si>
  <si>
    <t>ՀԱՎԵԼՎԱԾ N 52</t>
  </si>
  <si>
    <t>ՀԱՎԵԼՎԱԾ N 53</t>
  </si>
  <si>
    <t>ՀԱՎԵԼՎԱԾ N 54</t>
  </si>
  <si>
    <t>ՀԱՎԵԼՎԱԾ N 55</t>
  </si>
  <si>
    <t>ՀԱՎԵԼՎԱԾ N 56</t>
  </si>
  <si>
    <t>ՀԱՎԵԼՎԱԾ N 57</t>
  </si>
  <si>
    <t>ՀԱՎԵԼՎԱԾ N 58</t>
  </si>
  <si>
    <t>Տնտեսվար</t>
  </si>
  <si>
    <t xml:space="preserve">Տնօրենի ժ/պ՝  </t>
  </si>
  <si>
    <t>Այգեպան</t>
  </si>
  <si>
    <t>Մ. Սողոյան</t>
  </si>
  <si>
    <t>Շ.Ալեքսանյան</t>
  </si>
  <si>
    <t xml:space="preserve">կրթության բաժնի պետի ժ/պ՝ </t>
  </si>
  <si>
    <t xml:space="preserve">կրթության բաժնի պետի ժ՝պ՝ </t>
  </si>
  <si>
    <t>Ա.Գաբոյան</t>
  </si>
  <si>
    <r>
      <t xml:space="preserve">                      </t>
    </r>
    <r>
      <rPr>
        <sz val="12"/>
        <color theme="1"/>
        <rFont val="GHEA Grapalat"/>
        <family val="3"/>
      </rPr>
      <t xml:space="preserve">  Կ.Տ</t>
    </r>
  </si>
  <si>
    <t>Ս. Սարգսյան</t>
  </si>
  <si>
    <t>Ն. Մելքոնյան</t>
  </si>
  <si>
    <t>« Թոռնիկ Մանուշակ»    ՀՈԱԿ</t>
  </si>
  <si>
    <t>Ա.Տոնոյնան</t>
  </si>
  <si>
    <t>Մ.Ղարաքեշիշյան</t>
  </si>
  <si>
    <t>Ն.Գասպարյան</t>
  </si>
  <si>
    <t xml:space="preserve">Տնօրեն </t>
  </si>
  <si>
    <t>Բարձրացում    (ՀՀ դրամ)</t>
  </si>
  <si>
    <t>ՈՒսուցիչ</t>
  </si>
  <si>
    <t>ավագանու  2022 թվականի մայիսի 11-ի</t>
  </si>
  <si>
    <t>&lt;&lt;ՀԱՎԵԼՎԱԾ N 36</t>
  </si>
  <si>
    <t>ավագանու  2021 թվականի 27  դեկտեմբերի</t>
  </si>
  <si>
    <t>N _282- Ա__ որոշման&gt;&gt;</t>
  </si>
  <si>
    <t>ավագանու  2022 թվականի  11 մայիսի</t>
  </si>
  <si>
    <t>ավագանու  2022 թվականի  11  մայիսի</t>
  </si>
  <si>
    <t>ավագանու  2021 թվականի 27 դեկտեմբերի</t>
  </si>
  <si>
    <t>N _208-Ա_____________որոշման</t>
  </si>
  <si>
    <t>N___208-Ա___________ որոշման</t>
  </si>
  <si>
    <t>N____208-Ա__________ որոշման</t>
  </si>
  <si>
    <t>N _208-Ա____________ որոշման</t>
  </si>
  <si>
    <t>ավագանու  2022 թվականի 11 մայիսի</t>
  </si>
  <si>
    <t>N __208-Ա___________  որոշման</t>
  </si>
  <si>
    <t>ավագանու  2022  թվականի  11 մայիսի</t>
  </si>
  <si>
    <t>ավագանու  2021  թվականի 27  դեկտեմբերի</t>
  </si>
  <si>
    <t>&lt;&lt;ՀԱՎԵԼՎԱԾ N 43</t>
  </si>
  <si>
    <t>N__208-Ա___________  որոշման&gt;&gt;</t>
  </si>
  <si>
    <t>&lt;&lt;ՀԱՎԵԼՎԱԾ N 44</t>
  </si>
  <si>
    <t>N ____208-Ա_______   որոշման&gt;&gt;</t>
  </si>
  <si>
    <t>&lt;&lt;ՀԱՎԵԼՎԱԾ N 45</t>
  </si>
  <si>
    <t>N ______208 Ա________  որոշման&gt;&gt;</t>
  </si>
  <si>
    <t>&lt;&lt;ՀԱՎԵԼՎԱԾ N 46</t>
  </si>
  <si>
    <t>N____208 Ա________ որոշման&gt;&gt;</t>
  </si>
  <si>
    <t>&lt;&lt;ՀԱՎԵԼՎԱԾ N 47</t>
  </si>
  <si>
    <t>N ____208 Ա________  որոշման&gt;&gt;</t>
  </si>
  <si>
    <t>&lt;&lt;ՀԱՎԵԼՎԱԾ N 48</t>
  </si>
  <si>
    <t>N ___208 Ա_______ որոշման&gt;&gt;</t>
  </si>
  <si>
    <t>&lt;&lt;ՀԱՎԵԼՎԱԾ N 49</t>
  </si>
  <si>
    <t>N ______208 Ա_______ որոշման&gt;&gt;</t>
  </si>
  <si>
    <t>&lt;&lt;ՀԱՎԵԼՎԱԾ N 50</t>
  </si>
  <si>
    <t>N______208 Ա______ որոշման&gt;&gt;</t>
  </si>
  <si>
    <t>&lt;&lt;ՀԱՎԵԼՎԱԾ N 51</t>
  </si>
  <si>
    <t>N____208 Ա_____ որոշման&gt;&gt;</t>
  </si>
  <si>
    <t>Հ. Աբիսողոմյան</t>
  </si>
  <si>
    <t>&lt;&lt;ՀԱՎԵԼՎԱԾ N 52</t>
  </si>
  <si>
    <t>&lt;&lt;ՀԱՎԵԼՎԱԾ N 53</t>
  </si>
  <si>
    <t>&lt;&lt;ՀԱՎԵԼՎԱԾ N 54</t>
  </si>
  <si>
    <t>&lt;&lt;ՀԱՎԵԼՎԱԾ N 55</t>
  </si>
  <si>
    <t>&lt;&lt;ՀԱՎԵԼՎԱԾ N 56</t>
  </si>
  <si>
    <t>&lt;&lt;ՀԱՎԵԼՎԱԾ N 57</t>
  </si>
  <si>
    <t>&lt;&lt;ՀԱՎԵԼՎԱԾ N 58</t>
  </si>
  <si>
    <t>&lt;&lt;ՀԱՎԵԼՎԱԾ N 38</t>
  </si>
  <si>
    <t>N  _208-Ա__________ որոշման&gt;&gt;</t>
  </si>
  <si>
    <t>&lt;&lt;ՀԱՎԵԼՎԱԾ N 35</t>
  </si>
  <si>
    <t>N ___208-Ա_________  որոշման&gt;&gt;</t>
  </si>
  <si>
    <t>ՀԱՎԵԼՎԱԾ N 37</t>
  </si>
  <si>
    <t>&lt;&lt;ՀԱՎԵԼՎԱԾ N 37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</si>
</sst>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2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3"/>
      <name val="GHEA Grapalat"/>
      <family val="3"/>
    </font>
    <font>
      <u/>
      <sz val="14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  <font>
      <b/>
      <sz val="14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8">
    <xf numFmtId="0" fontId="0" fillId="0" borderId="0" xfId="0"/>
    <xf numFmtId="0" fontId="2" fillId="0" borderId="0" xfId="1" quotePrefix="1" applyFont="1" applyFill="1" applyBorder="1" applyAlignment="1" applyProtection="1">
      <alignment vertical="top" indent="64"/>
      <protection locked="0"/>
    </xf>
    <xf numFmtId="0" fontId="2" fillId="0" borderId="0" xfId="1" applyFont="1" applyFill="1" applyBorder="1" applyAlignment="1" applyProtection="1">
      <protection locked="0"/>
    </xf>
    <xf numFmtId="0" fontId="3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0" applyFont="1"/>
    <xf numFmtId="0" fontId="0" fillId="0" borderId="2" xfId="0" applyBorder="1"/>
    <xf numFmtId="0" fontId="5" fillId="0" borderId="0" xfId="1" quotePrefix="1" applyFont="1" applyFill="1" applyBorder="1" applyAlignment="1" applyProtection="1">
      <alignment vertical="top" indent="64"/>
      <protection locked="0"/>
    </xf>
    <xf numFmtId="0" fontId="5" fillId="0" borderId="0" xfId="1" applyFont="1" applyFill="1" applyBorder="1" applyAlignment="1" applyProtection="1">
      <protection locked="0"/>
    </xf>
    <xf numFmtId="0" fontId="0" fillId="0" borderId="0" xfId="0" applyFont="1"/>
    <xf numFmtId="0" fontId="6" fillId="0" borderId="0" xfId="1" applyFont="1" applyFill="1" applyBorder="1" applyAlignment="1" applyProtection="1">
      <alignment horizontal="left" vertical="center"/>
      <protection locked="0"/>
    </xf>
    <xf numFmtId="0" fontId="6" fillId="0" borderId="0" xfId="1" quotePrefix="1" applyFont="1" applyFill="1" applyBorder="1" applyAlignment="1" applyProtection="1">
      <alignment vertical="top" indent="64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 applyFont="1"/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top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4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zoomScaleSheetLayoutView="100" workbookViewId="0">
      <selection activeCell="E44" sqref="E4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140625" customWidth="1"/>
    <col min="7" max="7" width="24" customWidth="1"/>
  </cols>
  <sheetData>
    <row r="1" spans="1:7" ht="18.75">
      <c r="E1" s="9" t="s">
        <v>89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135</v>
      </c>
      <c r="F4" s="9"/>
    </row>
    <row r="5" spans="1:7" ht="18.75">
      <c r="E5" s="9" t="s">
        <v>71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9"/>
      <c r="E7" s="9" t="s">
        <v>173</v>
      </c>
      <c r="F7" s="9"/>
      <c r="G7" s="10"/>
    </row>
    <row r="8" spans="1:7" ht="18.75" hidden="1">
      <c r="A8" s="6"/>
      <c r="B8" s="6"/>
      <c r="C8" s="6"/>
      <c r="D8" s="9"/>
      <c r="E8" s="9" t="s">
        <v>0</v>
      </c>
      <c r="F8" s="9"/>
      <c r="G8" s="10"/>
    </row>
    <row r="9" spans="1:7" ht="18.75" hidden="1">
      <c r="A9" s="6"/>
      <c r="B9" s="6"/>
      <c r="C9" s="6"/>
      <c r="D9" s="9"/>
      <c r="E9" s="9" t="s">
        <v>1</v>
      </c>
      <c r="F9" s="9"/>
      <c r="G9" s="10"/>
    </row>
    <row r="10" spans="1:7" ht="18.75" hidden="1">
      <c r="A10" s="6"/>
      <c r="B10" s="6"/>
      <c r="C10" s="6"/>
      <c r="D10" s="9"/>
      <c r="E10" s="9" t="s">
        <v>132</v>
      </c>
      <c r="F10" s="9"/>
      <c r="G10" s="10"/>
    </row>
    <row r="11" spans="1:7" ht="18.75" hidden="1">
      <c r="A11" s="6"/>
      <c r="B11" s="6"/>
      <c r="C11" s="6"/>
      <c r="D11" s="9"/>
      <c r="E11" s="9" t="s">
        <v>174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8.2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24</v>
      </c>
      <c r="B18" s="44"/>
      <c r="C18" s="44"/>
      <c r="D18" s="44"/>
      <c r="E18" s="44"/>
      <c r="F18" s="39"/>
      <c r="G18" s="8"/>
    </row>
    <row r="19" spans="1:7" ht="20.25">
      <c r="A19" s="24"/>
      <c r="B19" s="24"/>
      <c r="C19" s="12" t="s">
        <v>26</v>
      </c>
      <c r="D19" s="24"/>
      <c r="E19" s="24"/>
      <c r="F19" s="38"/>
      <c r="G19" s="8"/>
    </row>
    <row r="20" spans="1:7" ht="20.25">
      <c r="A20" s="3"/>
      <c r="B20" s="13" t="s">
        <v>64</v>
      </c>
      <c r="C20" s="18">
        <v>20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70</v>
      </c>
      <c r="F23" s="14" t="s">
        <v>128</v>
      </c>
      <c r="G23" s="14" t="s">
        <v>87</v>
      </c>
    </row>
    <row r="24" spans="1:7" ht="27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5.5" customHeight="1">
      <c r="A25" s="15">
        <v>2</v>
      </c>
      <c r="B25" s="16" t="s">
        <v>12</v>
      </c>
      <c r="C25" s="30">
        <v>95000</v>
      </c>
      <c r="D25" s="15">
        <v>1</v>
      </c>
      <c r="E25" s="30">
        <f>SUM(C25*D25)</f>
        <v>95000</v>
      </c>
      <c r="F25" s="30">
        <f t="shared" ref="F25:F34" si="0">SUM(E25*10%)</f>
        <v>9500</v>
      </c>
      <c r="G25" s="30">
        <f t="shared" ref="G25:G34" si="1">SUM(E25*5)+((E25+F25)*7)</f>
        <v>1206500</v>
      </c>
    </row>
    <row r="26" spans="1:7" ht="28.5" customHeight="1">
      <c r="A26" s="15">
        <v>3</v>
      </c>
      <c r="B26" s="16" t="s">
        <v>5</v>
      </c>
      <c r="C26" s="30">
        <v>95000</v>
      </c>
      <c r="D26" s="15">
        <v>0.5</v>
      </c>
      <c r="E26" s="30">
        <f t="shared" ref="E26:E34" si="2">SUM(C26*D26)</f>
        <v>47500</v>
      </c>
      <c r="F26" s="30">
        <f t="shared" si="0"/>
        <v>4750</v>
      </c>
      <c r="G26" s="30">
        <f t="shared" si="1"/>
        <v>603250</v>
      </c>
    </row>
    <row r="27" spans="1:7" ht="25.5" customHeight="1">
      <c r="A27" s="15">
        <v>4</v>
      </c>
      <c r="B27" s="16" t="s">
        <v>8</v>
      </c>
      <c r="C27" s="30">
        <v>95000</v>
      </c>
      <c r="D27" s="15">
        <v>1</v>
      </c>
      <c r="E27" s="30">
        <f t="shared" si="2"/>
        <v>95000</v>
      </c>
      <c r="F27" s="30">
        <f t="shared" si="0"/>
        <v>9500</v>
      </c>
      <c r="G27" s="30">
        <f t="shared" si="1"/>
        <v>1206500</v>
      </c>
    </row>
    <row r="28" spans="1:7" ht="27" customHeight="1">
      <c r="A28" s="15">
        <v>5</v>
      </c>
      <c r="B28" s="16" t="s">
        <v>9</v>
      </c>
      <c r="C28" s="30">
        <v>95000</v>
      </c>
      <c r="D28" s="15">
        <v>0.75</v>
      </c>
      <c r="E28" s="30">
        <f t="shared" si="2"/>
        <v>71250</v>
      </c>
      <c r="F28" s="30">
        <f t="shared" si="0"/>
        <v>7125</v>
      </c>
      <c r="G28" s="30">
        <f t="shared" si="1"/>
        <v>904875</v>
      </c>
    </row>
    <row r="29" spans="1:7" ht="26.25" customHeight="1">
      <c r="A29" s="15">
        <v>6</v>
      </c>
      <c r="B29" s="16" t="s">
        <v>6</v>
      </c>
      <c r="C29" s="30">
        <v>119048</v>
      </c>
      <c r="D29" s="15">
        <v>4.4800000000000004</v>
      </c>
      <c r="E29" s="30">
        <f t="shared" si="2"/>
        <v>533335.04000000004</v>
      </c>
      <c r="F29" s="30">
        <f t="shared" si="0"/>
        <v>53333.504000000008</v>
      </c>
      <c r="G29" s="30">
        <f t="shared" si="1"/>
        <v>6773355.0080000004</v>
      </c>
    </row>
    <row r="30" spans="1:7" ht="27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2"/>
        <v>93300</v>
      </c>
      <c r="F30" s="30">
        <f t="shared" si="0"/>
        <v>9330</v>
      </c>
      <c r="G30" s="30">
        <f t="shared" si="1"/>
        <v>1184910</v>
      </c>
    </row>
    <row r="31" spans="1:7" ht="27" customHeight="1">
      <c r="A31" s="15">
        <v>8</v>
      </c>
      <c r="B31" s="16" t="s">
        <v>11</v>
      </c>
      <c r="C31" s="30">
        <v>93300</v>
      </c>
      <c r="D31" s="15">
        <v>1</v>
      </c>
      <c r="E31" s="30">
        <f t="shared" si="2"/>
        <v>93300</v>
      </c>
      <c r="F31" s="30">
        <f t="shared" si="0"/>
        <v>9330</v>
      </c>
      <c r="G31" s="30">
        <f t="shared" si="1"/>
        <v>1184910</v>
      </c>
    </row>
    <row r="32" spans="1:7" ht="27" customHeight="1">
      <c r="A32" s="15">
        <v>9</v>
      </c>
      <c r="B32" s="16" t="s">
        <v>23</v>
      </c>
      <c r="C32" s="30">
        <v>93300</v>
      </c>
      <c r="D32" s="15">
        <v>0.5</v>
      </c>
      <c r="E32" s="30">
        <f t="shared" si="2"/>
        <v>46650</v>
      </c>
      <c r="F32" s="30">
        <f t="shared" si="0"/>
        <v>4665</v>
      </c>
      <c r="G32" s="30">
        <f t="shared" si="1"/>
        <v>592455</v>
      </c>
    </row>
    <row r="33" spans="1:7" ht="26.25" customHeight="1">
      <c r="A33" s="15">
        <v>10</v>
      </c>
      <c r="B33" s="16" t="s">
        <v>19</v>
      </c>
      <c r="C33" s="30">
        <v>93300</v>
      </c>
      <c r="D33" s="15">
        <v>1</v>
      </c>
      <c r="E33" s="30">
        <f t="shared" si="2"/>
        <v>93300</v>
      </c>
      <c r="F33" s="30">
        <f t="shared" si="0"/>
        <v>9330</v>
      </c>
      <c r="G33" s="30">
        <f t="shared" si="1"/>
        <v>1184910</v>
      </c>
    </row>
    <row r="34" spans="1:7" ht="30" customHeight="1">
      <c r="A34" s="15">
        <v>11</v>
      </c>
      <c r="B34" s="16" t="s">
        <v>7</v>
      </c>
      <c r="C34" s="30">
        <v>93300</v>
      </c>
      <c r="D34" s="15">
        <v>4</v>
      </c>
      <c r="E34" s="30">
        <f t="shared" si="2"/>
        <v>373200</v>
      </c>
      <c r="F34" s="30">
        <f t="shared" si="0"/>
        <v>37320</v>
      </c>
      <c r="G34" s="30">
        <f t="shared" si="1"/>
        <v>4739640</v>
      </c>
    </row>
    <row r="35" spans="1:7" ht="27" customHeight="1">
      <c r="A35" s="33"/>
      <c r="B35" s="31" t="s">
        <v>14</v>
      </c>
      <c r="C35" s="33"/>
      <c r="D35" s="33">
        <f>SUM(D24:D34)</f>
        <v>16.23</v>
      </c>
      <c r="E35" s="32">
        <f>SUM(E24:E34)</f>
        <v>1651835.04</v>
      </c>
      <c r="F35" s="32">
        <f>SUM(F24:F34)</f>
        <v>165183.50400000002</v>
      </c>
      <c r="G35" s="32">
        <f>SUM(G24:G34)</f>
        <v>20978305.008000001</v>
      </c>
    </row>
    <row r="36" spans="1:7" ht="35.25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39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119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7.25">
      <c r="A46" s="8"/>
      <c r="B46" s="8"/>
      <c r="C46" s="8"/>
      <c r="D46" s="8"/>
      <c r="E46" s="4" t="s">
        <v>120</v>
      </c>
      <c r="F46" s="4"/>
      <c r="G46" s="8"/>
    </row>
    <row r="47" spans="1:7">
      <c r="A47" s="8"/>
      <c r="B47" s="8"/>
      <c r="C47" s="8"/>
      <c r="D47" s="8"/>
      <c r="E47" s="8"/>
      <c r="F47" s="8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G49"/>
  <sheetViews>
    <sheetView view="pageBreakPreview" zoomScaleSheetLayoutView="100" workbookViewId="0">
      <selection activeCell="E44" sqref="E4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3.7109375" customWidth="1"/>
    <col min="7" max="7" width="25" customWidth="1"/>
  </cols>
  <sheetData>
    <row r="1" spans="1:7" ht="18.75">
      <c r="E1" s="9" t="s">
        <v>97</v>
      </c>
      <c r="F1" s="9"/>
    </row>
    <row r="2" spans="1:7" ht="18.75">
      <c r="E2" s="9" t="s">
        <v>0</v>
      </c>
      <c r="F2" s="9"/>
    </row>
    <row r="3" spans="1:7" ht="18.75">
      <c r="A3" s="1"/>
      <c r="B3" s="1"/>
      <c r="C3" s="1"/>
      <c r="D3" s="1"/>
      <c r="E3" s="9" t="s">
        <v>1</v>
      </c>
      <c r="F3" s="9"/>
    </row>
    <row r="4" spans="1:7" ht="18.75">
      <c r="A4" s="1"/>
      <c r="B4" s="1"/>
      <c r="C4" s="1"/>
      <c r="D4" s="1"/>
      <c r="E4" s="9" t="s">
        <v>141</v>
      </c>
      <c r="F4" s="9"/>
    </row>
    <row r="5" spans="1:7" ht="18.75">
      <c r="A5" s="1"/>
      <c r="B5" s="1"/>
      <c r="C5" s="1"/>
      <c r="D5" s="1"/>
      <c r="E5" s="9" t="s">
        <v>78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147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148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7.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41</v>
      </c>
      <c r="B18" s="44"/>
      <c r="C18" s="44"/>
      <c r="D18" s="44"/>
      <c r="E18" s="44"/>
      <c r="F18" s="39"/>
      <c r="G18" s="8"/>
    </row>
    <row r="19" spans="1:7" ht="20.25">
      <c r="A19" s="11"/>
      <c r="B19" s="11"/>
      <c r="C19" s="12" t="s">
        <v>26</v>
      </c>
      <c r="D19" s="11"/>
      <c r="E19" s="11"/>
      <c r="F19" s="38"/>
      <c r="G19" s="8"/>
    </row>
    <row r="20" spans="1:7" ht="20.25">
      <c r="A20" s="3"/>
      <c r="B20" s="13" t="s">
        <v>67</v>
      </c>
      <c r="C20" s="18">
        <v>21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2.25" customHeight="1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85</v>
      </c>
    </row>
    <row r="24" spans="1:7" ht="27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6.25" customHeight="1">
      <c r="A25" s="15">
        <v>2</v>
      </c>
      <c r="B25" s="16" t="s">
        <v>5</v>
      </c>
      <c r="C25" s="30">
        <v>95000</v>
      </c>
      <c r="D25" s="15">
        <v>0.5</v>
      </c>
      <c r="E25" s="30">
        <f t="shared" ref="E25:E34" si="0">SUM(C25*D25)</f>
        <v>47500</v>
      </c>
      <c r="F25" s="30">
        <f t="shared" ref="F25:F34" si="1">SUM(E25*10%)</f>
        <v>4750</v>
      </c>
      <c r="G25" s="30">
        <f t="shared" ref="G25:G34" si="2">SUM(E25*5)+((E25+F25)*7)</f>
        <v>603250</v>
      </c>
    </row>
    <row r="26" spans="1:7" ht="24.75" customHeight="1">
      <c r="A26" s="15">
        <v>3</v>
      </c>
      <c r="B26" s="16" t="s">
        <v>8</v>
      </c>
      <c r="C26" s="30">
        <v>95000</v>
      </c>
      <c r="D26" s="15">
        <v>1</v>
      </c>
      <c r="E26" s="30">
        <f t="shared" si="0"/>
        <v>95000</v>
      </c>
      <c r="F26" s="30">
        <f t="shared" si="1"/>
        <v>9500</v>
      </c>
      <c r="G26" s="30">
        <f t="shared" si="2"/>
        <v>1206500</v>
      </c>
    </row>
    <row r="27" spans="1:7" ht="24" customHeight="1">
      <c r="A27" s="15">
        <v>4</v>
      </c>
      <c r="B27" s="16" t="s">
        <v>9</v>
      </c>
      <c r="C27" s="30">
        <v>95000</v>
      </c>
      <c r="D27" s="15">
        <v>0.75</v>
      </c>
      <c r="E27" s="30">
        <f t="shared" si="0"/>
        <v>71250</v>
      </c>
      <c r="F27" s="30">
        <f t="shared" si="1"/>
        <v>7125</v>
      </c>
      <c r="G27" s="30">
        <f t="shared" si="2"/>
        <v>904875</v>
      </c>
    </row>
    <row r="28" spans="1:7" ht="25.5" customHeight="1">
      <c r="A28" s="15">
        <v>5</v>
      </c>
      <c r="B28" s="16" t="s">
        <v>6</v>
      </c>
      <c r="C28" s="30">
        <v>119048</v>
      </c>
      <c r="D28" s="15">
        <v>4.4800000000000004</v>
      </c>
      <c r="E28" s="30">
        <f t="shared" si="0"/>
        <v>533335.04000000004</v>
      </c>
      <c r="F28" s="30">
        <f t="shared" si="1"/>
        <v>53333.504000000008</v>
      </c>
      <c r="G28" s="30">
        <f t="shared" si="2"/>
        <v>6773355.0080000004</v>
      </c>
    </row>
    <row r="29" spans="1:7" ht="24.75" customHeight="1">
      <c r="A29" s="15">
        <v>6</v>
      </c>
      <c r="B29" s="16" t="s">
        <v>10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24.75" customHeight="1">
      <c r="A30" s="15">
        <v>7</v>
      </c>
      <c r="B30" s="16" t="s">
        <v>11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5.5" customHeight="1">
      <c r="A31" s="15">
        <v>8</v>
      </c>
      <c r="B31" s="16" t="s">
        <v>19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7" customHeight="1">
      <c r="A32" s="15">
        <v>9</v>
      </c>
      <c r="B32" s="16" t="s">
        <v>18</v>
      </c>
      <c r="C32" s="30">
        <v>93300</v>
      </c>
      <c r="D32" s="15">
        <v>0.5</v>
      </c>
      <c r="E32" s="30">
        <f t="shared" si="0"/>
        <v>46650</v>
      </c>
      <c r="F32" s="30">
        <f t="shared" si="1"/>
        <v>4665</v>
      </c>
      <c r="G32" s="30">
        <f t="shared" si="2"/>
        <v>592455</v>
      </c>
    </row>
    <row r="33" spans="1:7" ht="28.5" customHeight="1">
      <c r="A33" s="15">
        <v>10</v>
      </c>
      <c r="B33" s="16" t="s">
        <v>12</v>
      </c>
      <c r="C33" s="30">
        <v>95000</v>
      </c>
      <c r="D33" s="15">
        <v>1</v>
      </c>
      <c r="E33" s="30">
        <f>SUM(C33*D33)</f>
        <v>95000</v>
      </c>
      <c r="F33" s="30">
        <f t="shared" si="1"/>
        <v>9500</v>
      </c>
      <c r="G33" s="30">
        <f t="shared" si="2"/>
        <v>1206500</v>
      </c>
    </row>
    <row r="34" spans="1:7" ht="27.75" customHeight="1">
      <c r="A34" s="15">
        <v>11</v>
      </c>
      <c r="B34" s="16" t="s">
        <v>7</v>
      </c>
      <c r="C34" s="30">
        <v>93300</v>
      </c>
      <c r="D34" s="15">
        <v>4</v>
      </c>
      <c r="E34" s="30">
        <f t="shared" si="0"/>
        <v>373200</v>
      </c>
      <c r="F34" s="30">
        <f t="shared" si="1"/>
        <v>37320</v>
      </c>
      <c r="G34" s="30">
        <f t="shared" si="2"/>
        <v>4739640</v>
      </c>
    </row>
    <row r="35" spans="1:7" ht="27" customHeight="1">
      <c r="A35" s="15"/>
      <c r="B35" s="31" t="s">
        <v>14</v>
      </c>
      <c r="C35" s="33"/>
      <c r="D35" s="33">
        <f>SUM(D24:D34)</f>
        <v>16.23</v>
      </c>
      <c r="E35" s="32">
        <f>SUM(E24:E34)</f>
        <v>1651835.04</v>
      </c>
      <c r="F35" s="32">
        <f>SUM(F24:F34)</f>
        <v>165183.50400000002</v>
      </c>
      <c r="G35" s="32">
        <f>SUM(G24:G34)</f>
        <v>20978305.008000001</v>
      </c>
    </row>
    <row r="36" spans="1:7" ht="36.75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45.75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42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  <row r="49" spans="1:7">
      <c r="A49" s="8"/>
      <c r="B49" s="8"/>
      <c r="C49" s="8"/>
      <c r="D49" s="8"/>
      <c r="E49" s="8"/>
      <c r="F49" s="8"/>
      <c r="G49" s="8"/>
    </row>
  </sheetData>
  <mergeCells count="4"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G55"/>
  <sheetViews>
    <sheetView view="pageBreakPreview" zoomScaleSheetLayoutView="100" workbookViewId="0">
      <selection activeCell="E51" sqref="E5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6.85546875" customWidth="1"/>
    <col min="6" max="6" width="23.28515625" customWidth="1"/>
    <col min="7" max="7" width="23.5703125" customWidth="1"/>
  </cols>
  <sheetData>
    <row r="1" spans="1:7" ht="18.75">
      <c r="E1" s="9" t="s">
        <v>98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77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149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150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9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83</v>
      </c>
      <c r="B18" s="44"/>
      <c r="C18" s="44"/>
      <c r="D18" s="44"/>
      <c r="E18" s="44"/>
      <c r="F18" s="39"/>
      <c r="G18" s="8"/>
    </row>
    <row r="19" spans="1:7" ht="20.25">
      <c r="A19" s="11"/>
      <c r="B19" s="11"/>
      <c r="C19" s="12" t="s">
        <v>26</v>
      </c>
      <c r="D19" s="11"/>
      <c r="E19" s="11"/>
      <c r="F19" s="38"/>
      <c r="G19" s="8"/>
    </row>
    <row r="20" spans="1:7" ht="20.25">
      <c r="A20" s="3"/>
      <c r="B20" s="13" t="s">
        <v>64</v>
      </c>
      <c r="C20" s="18">
        <v>26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79.5" customHeight="1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70</v>
      </c>
      <c r="F23" s="14" t="s">
        <v>128</v>
      </c>
      <c r="G23" s="14" t="s">
        <v>87</v>
      </c>
    </row>
    <row r="24" spans="1:7" ht="26.25" customHeight="1">
      <c r="A24" s="15">
        <v>1</v>
      </c>
      <c r="B24" s="16" t="s">
        <v>4</v>
      </c>
      <c r="C24" s="30">
        <v>139005</v>
      </c>
      <c r="D24" s="15">
        <v>1</v>
      </c>
      <c r="E24" s="30">
        <f>SUM(C24*D24)</f>
        <v>139005</v>
      </c>
      <c r="F24" s="30">
        <f>SUM(E24*10%)</f>
        <v>13900.5</v>
      </c>
      <c r="G24" s="30">
        <f>SUM(E24*5)+((E24+F24)*7)</f>
        <v>1765363.5</v>
      </c>
    </row>
    <row r="25" spans="1:7" ht="21" customHeight="1">
      <c r="A25" s="15">
        <v>2</v>
      </c>
      <c r="B25" s="16" t="s">
        <v>5</v>
      </c>
      <c r="C25" s="30">
        <v>95000</v>
      </c>
      <c r="D25" s="15">
        <v>1</v>
      </c>
      <c r="E25" s="30">
        <f t="shared" ref="E25:E37" si="0">SUM(C25*D25)</f>
        <v>95000</v>
      </c>
      <c r="F25" s="30">
        <f t="shared" ref="F25:F37" si="1">SUM(E25*10%)</f>
        <v>9500</v>
      </c>
      <c r="G25" s="30">
        <f t="shared" ref="G25:G37" si="2">SUM(E25*5)+((E25+F25)*7)</f>
        <v>1206500</v>
      </c>
    </row>
    <row r="26" spans="1:7" ht="24.75" customHeight="1">
      <c r="A26" s="15">
        <v>3</v>
      </c>
      <c r="B26" s="16" t="s">
        <v>8</v>
      </c>
      <c r="C26" s="30">
        <v>95000</v>
      </c>
      <c r="D26" s="15">
        <v>1</v>
      </c>
      <c r="E26" s="30">
        <f t="shared" si="0"/>
        <v>95000</v>
      </c>
      <c r="F26" s="30">
        <f t="shared" si="1"/>
        <v>9500</v>
      </c>
      <c r="G26" s="30">
        <f t="shared" si="2"/>
        <v>1206500</v>
      </c>
    </row>
    <row r="27" spans="1:7" ht="24.75" customHeight="1">
      <c r="A27" s="15">
        <v>4</v>
      </c>
      <c r="B27" s="16" t="s">
        <v>9</v>
      </c>
      <c r="C27" s="30">
        <v>95000</v>
      </c>
      <c r="D27" s="15">
        <v>1</v>
      </c>
      <c r="E27" s="30">
        <f t="shared" si="0"/>
        <v>95000</v>
      </c>
      <c r="F27" s="30">
        <f t="shared" si="1"/>
        <v>9500</v>
      </c>
      <c r="G27" s="30">
        <f t="shared" si="2"/>
        <v>1206500</v>
      </c>
    </row>
    <row r="28" spans="1:7" ht="24.75" customHeight="1">
      <c r="A28" s="15">
        <v>5</v>
      </c>
      <c r="B28" s="16" t="s">
        <v>6</v>
      </c>
      <c r="C28" s="30">
        <v>119048</v>
      </c>
      <c r="D28" s="15">
        <v>4.4800000000000004</v>
      </c>
      <c r="E28" s="30">
        <f t="shared" si="0"/>
        <v>533335.04000000004</v>
      </c>
      <c r="F28" s="30">
        <f t="shared" si="1"/>
        <v>53333.504000000008</v>
      </c>
      <c r="G28" s="30">
        <f t="shared" si="2"/>
        <v>6773355.0080000004</v>
      </c>
    </row>
    <row r="29" spans="1:7" ht="24.75" customHeight="1">
      <c r="A29" s="15">
        <v>6</v>
      </c>
      <c r="B29" s="16" t="s">
        <v>10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27.75" customHeight="1">
      <c r="A30" s="15">
        <v>7</v>
      </c>
      <c r="B30" s="16" t="s">
        <v>18</v>
      </c>
      <c r="C30" s="30">
        <v>93300</v>
      </c>
      <c r="D30" s="15">
        <v>0.5</v>
      </c>
      <c r="E30" s="30">
        <f t="shared" si="0"/>
        <v>46650</v>
      </c>
      <c r="F30" s="30">
        <f t="shared" si="1"/>
        <v>4665</v>
      </c>
      <c r="G30" s="30">
        <f t="shared" si="2"/>
        <v>592455</v>
      </c>
    </row>
    <row r="31" spans="1:7" ht="26.25" customHeight="1">
      <c r="A31" s="15">
        <v>8</v>
      </c>
      <c r="B31" s="16" t="s">
        <v>11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6.25" customHeight="1">
      <c r="A32" s="15">
        <v>9</v>
      </c>
      <c r="B32" s="16" t="s">
        <v>19</v>
      </c>
      <c r="C32" s="30">
        <v>93300</v>
      </c>
      <c r="D32" s="15">
        <v>1</v>
      </c>
      <c r="E32" s="30">
        <f t="shared" si="0"/>
        <v>93300</v>
      </c>
      <c r="F32" s="30">
        <f t="shared" si="1"/>
        <v>9330</v>
      </c>
      <c r="G32" s="30">
        <f t="shared" si="2"/>
        <v>1184910</v>
      </c>
    </row>
    <row r="33" spans="1:7" ht="27" customHeight="1">
      <c r="A33" s="15">
        <v>10</v>
      </c>
      <c r="B33" s="16" t="s">
        <v>12</v>
      </c>
      <c r="C33" s="30">
        <v>95000</v>
      </c>
      <c r="D33" s="15">
        <v>1</v>
      </c>
      <c r="E33" s="30">
        <f t="shared" si="0"/>
        <v>95000</v>
      </c>
      <c r="F33" s="30">
        <f t="shared" si="1"/>
        <v>9500</v>
      </c>
      <c r="G33" s="30">
        <f t="shared" si="2"/>
        <v>1206500</v>
      </c>
    </row>
    <row r="34" spans="1:7" ht="27" customHeight="1">
      <c r="A34" s="15">
        <v>11</v>
      </c>
      <c r="B34" s="16" t="s">
        <v>20</v>
      </c>
      <c r="C34" s="30">
        <v>93300</v>
      </c>
      <c r="D34" s="15">
        <v>1</v>
      </c>
      <c r="E34" s="30">
        <f t="shared" si="0"/>
        <v>93300</v>
      </c>
      <c r="F34" s="30">
        <f t="shared" si="1"/>
        <v>9330</v>
      </c>
      <c r="G34" s="30">
        <f t="shared" si="2"/>
        <v>1184910</v>
      </c>
    </row>
    <row r="35" spans="1:7" ht="27" customHeight="1">
      <c r="A35" s="15">
        <v>12</v>
      </c>
      <c r="B35" s="16" t="s">
        <v>13</v>
      </c>
      <c r="C35" s="30">
        <v>93300</v>
      </c>
      <c r="D35" s="15">
        <v>0.5</v>
      </c>
      <c r="E35" s="30">
        <f t="shared" si="0"/>
        <v>46650</v>
      </c>
      <c r="F35" s="30">
        <f t="shared" si="1"/>
        <v>4665</v>
      </c>
      <c r="G35" s="30">
        <f t="shared" si="2"/>
        <v>592455</v>
      </c>
    </row>
    <row r="36" spans="1:7" ht="24.75" customHeight="1">
      <c r="A36" s="15">
        <v>13</v>
      </c>
      <c r="B36" s="16" t="s">
        <v>7</v>
      </c>
      <c r="C36" s="30">
        <v>93300</v>
      </c>
      <c r="D36" s="15">
        <v>4</v>
      </c>
      <c r="E36" s="30">
        <f t="shared" si="0"/>
        <v>373200</v>
      </c>
      <c r="F36" s="30">
        <f t="shared" si="1"/>
        <v>37320</v>
      </c>
      <c r="G36" s="30">
        <f t="shared" si="2"/>
        <v>4739640</v>
      </c>
    </row>
    <row r="37" spans="1:7" ht="24.75" customHeight="1">
      <c r="A37" s="15">
        <v>14</v>
      </c>
      <c r="B37" s="16" t="s">
        <v>129</v>
      </c>
      <c r="C37" s="30">
        <v>133930</v>
      </c>
      <c r="D37" s="15">
        <v>4.45</v>
      </c>
      <c r="E37" s="30">
        <f t="shared" si="0"/>
        <v>595988.5</v>
      </c>
      <c r="F37" s="30">
        <f t="shared" si="1"/>
        <v>59598.850000000006</v>
      </c>
      <c r="G37" s="30">
        <f t="shared" si="2"/>
        <v>7569053.9500000002</v>
      </c>
    </row>
    <row r="38" spans="1:7" ht="27" customHeight="1">
      <c r="A38" s="15"/>
      <c r="B38" s="16" t="s">
        <v>14</v>
      </c>
      <c r="C38" s="15"/>
      <c r="D38" s="15">
        <f>SUM(D24:D37)</f>
        <v>22.93</v>
      </c>
      <c r="E38" s="30">
        <f>SUM(E24:E37)</f>
        <v>2488028.54</v>
      </c>
      <c r="F38" s="30">
        <f>SUM(F24:F37)</f>
        <v>248802.85400000002</v>
      </c>
      <c r="G38" s="30">
        <f>SUM(G24:G37)</f>
        <v>31597962.458000001</v>
      </c>
    </row>
    <row r="39" spans="1:7" ht="27" customHeight="1">
      <c r="A39" s="19"/>
      <c r="B39" s="20"/>
      <c r="C39" s="47"/>
      <c r="D39" s="47"/>
      <c r="E39" s="47"/>
      <c r="F39" s="41"/>
      <c r="G39" s="21"/>
    </row>
    <row r="40" spans="1:7" ht="27" customHeight="1">
      <c r="A40" s="19"/>
      <c r="B40" s="46"/>
      <c r="C40" s="46"/>
      <c r="D40" s="46"/>
      <c r="E40" s="46"/>
      <c r="F40" s="41"/>
      <c r="G40" s="21"/>
    </row>
    <row r="41" spans="1:7" ht="27" customHeight="1">
      <c r="A41" s="19"/>
      <c r="B41" s="45"/>
      <c r="C41" s="45"/>
      <c r="D41" s="45"/>
      <c r="E41" s="45"/>
      <c r="F41" s="40"/>
      <c r="G41" s="21"/>
    </row>
    <row r="42" spans="1:7" ht="27" customHeight="1">
      <c r="A42" s="19"/>
      <c r="B42" s="22"/>
      <c r="C42" s="22"/>
      <c r="D42" s="22"/>
      <c r="E42" s="22"/>
      <c r="F42" s="40"/>
      <c r="G42" s="21"/>
    </row>
    <row r="43" spans="1:7" ht="31.5" customHeight="1">
      <c r="A43" s="17"/>
      <c r="B43" s="17"/>
      <c r="C43" s="17"/>
      <c r="D43" s="17"/>
      <c r="E43" s="17"/>
      <c r="F43" s="17"/>
      <c r="G43" s="8"/>
    </row>
    <row r="44" spans="1:7" ht="20.25">
      <c r="A44" s="13" t="s">
        <v>15</v>
      </c>
      <c r="B44" s="13"/>
      <c r="C44" s="13"/>
      <c r="D44" s="13"/>
      <c r="E44" s="3"/>
      <c r="F44" s="3"/>
      <c r="G44" s="23"/>
    </row>
    <row r="45" spans="1:7" ht="20.25">
      <c r="A45" s="13" t="s">
        <v>117</v>
      </c>
      <c r="B45" s="3"/>
      <c r="C45" s="3"/>
      <c r="D45" s="3"/>
      <c r="E45" s="13" t="s">
        <v>116</v>
      </c>
      <c r="F45" s="13"/>
      <c r="G45" s="8"/>
    </row>
    <row r="46" spans="1:7" ht="40.5" customHeight="1">
      <c r="A46" s="13"/>
      <c r="B46" s="3"/>
      <c r="C46" s="3"/>
      <c r="D46" s="3"/>
      <c r="E46" s="13"/>
      <c r="F46" s="13"/>
      <c r="G46" s="8"/>
    </row>
    <row r="47" spans="1:7" ht="20.25">
      <c r="A47" s="13" t="s">
        <v>113</v>
      </c>
      <c r="B47" s="3"/>
      <c r="C47" s="3"/>
      <c r="D47" s="3"/>
      <c r="E47" s="13" t="s">
        <v>121</v>
      </c>
      <c r="F47" s="13"/>
      <c r="G47" s="8"/>
    </row>
    <row r="48" spans="1:7" ht="20.25">
      <c r="A48" s="13"/>
      <c r="B48" s="3"/>
      <c r="C48" s="3"/>
      <c r="D48" s="3"/>
      <c r="E48" s="13"/>
      <c r="F48" s="13"/>
      <c r="G48" s="8"/>
    </row>
    <row r="49" spans="1:7" ht="20.25">
      <c r="A49" s="13" t="s">
        <v>15</v>
      </c>
      <c r="B49" s="3"/>
      <c r="C49" s="3"/>
      <c r="D49" s="3"/>
      <c r="E49" s="13"/>
      <c r="F49" s="13"/>
      <c r="G49" s="8"/>
    </row>
    <row r="50" spans="1:7" ht="20.25">
      <c r="A50" s="13" t="s">
        <v>16</v>
      </c>
      <c r="B50" s="3"/>
      <c r="C50" s="3"/>
      <c r="D50" s="3"/>
      <c r="E50" s="13"/>
      <c r="F50" s="13"/>
      <c r="G50" s="8"/>
    </row>
    <row r="51" spans="1:7" ht="20.25">
      <c r="A51" s="13" t="s">
        <v>17</v>
      </c>
      <c r="B51" s="3"/>
      <c r="C51" s="3"/>
      <c r="D51" s="3"/>
      <c r="E51" s="13" t="s">
        <v>163</v>
      </c>
      <c r="F51" s="13"/>
      <c r="G51" s="8"/>
    </row>
    <row r="52" spans="1:7">
      <c r="A52" s="8"/>
      <c r="B52" s="8"/>
      <c r="C52" s="8"/>
      <c r="D52" s="8"/>
      <c r="E52" s="8"/>
      <c r="F52" s="8"/>
      <c r="G52" s="8"/>
    </row>
    <row r="53" spans="1:7" ht="16.5">
      <c r="A53" s="8"/>
      <c r="B53" s="8"/>
      <c r="C53" s="8"/>
      <c r="D53" s="8"/>
      <c r="E53" s="4"/>
      <c r="F53" s="4"/>
      <c r="G53" s="8"/>
    </row>
    <row r="54" spans="1:7" ht="17.25">
      <c r="A54" s="8"/>
      <c r="B54" s="8"/>
      <c r="C54" s="8"/>
      <c r="D54" s="8"/>
      <c r="E54" s="4" t="s">
        <v>120</v>
      </c>
      <c r="F54" s="4"/>
      <c r="G54" s="8"/>
    </row>
    <row r="55" spans="1:7">
      <c r="A55" s="8"/>
      <c r="B55" s="8"/>
      <c r="C55" s="8"/>
      <c r="D55" s="8"/>
      <c r="E55" s="8"/>
      <c r="F55" s="8"/>
      <c r="G55" s="8"/>
    </row>
  </sheetData>
  <mergeCells count="7">
    <mergeCell ref="A15:E15"/>
    <mergeCell ref="A16:E16"/>
    <mergeCell ref="A17:E17"/>
    <mergeCell ref="A18:E18"/>
    <mergeCell ref="B41:E41"/>
    <mergeCell ref="B40:E40"/>
    <mergeCell ref="C39:E39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G51"/>
  <sheetViews>
    <sheetView view="pageBreakPreview" zoomScaleSheetLayoutView="100" workbookViewId="0">
      <selection activeCell="E46" sqref="E4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42578125" customWidth="1"/>
    <col min="7" max="7" width="25.5703125" customWidth="1"/>
  </cols>
  <sheetData>
    <row r="1" spans="1:7" ht="18.75">
      <c r="E1" s="9" t="s">
        <v>99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74</v>
      </c>
      <c r="F5" s="9"/>
    </row>
    <row r="6" spans="1:7" ht="17.25">
      <c r="A6" s="6"/>
      <c r="B6" s="6"/>
      <c r="C6" s="6"/>
      <c r="D6" s="6"/>
      <c r="E6" s="7"/>
      <c r="F6" s="7"/>
      <c r="G6" s="8"/>
    </row>
    <row r="7" spans="1:7" ht="18.75" hidden="1">
      <c r="A7" s="6"/>
      <c r="B7" s="6"/>
      <c r="C7" s="6"/>
      <c r="D7" s="8"/>
      <c r="E7" s="9" t="s">
        <v>151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152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6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44</v>
      </c>
      <c r="B18" s="44"/>
      <c r="C18" s="44"/>
      <c r="D18" s="44"/>
      <c r="E18" s="44"/>
      <c r="F18" s="39"/>
      <c r="G18" s="8"/>
    </row>
    <row r="19" spans="1:7" ht="20.25">
      <c r="A19" s="11"/>
      <c r="B19" s="11"/>
      <c r="C19" s="12" t="s">
        <v>26</v>
      </c>
      <c r="D19" s="11"/>
      <c r="E19" s="11"/>
      <c r="F19" s="38"/>
      <c r="G19" s="8"/>
    </row>
    <row r="20" spans="1:7" ht="20.25">
      <c r="A20" s="3"/>
      <c r="B20" s="13" t="s">
        <v>64</v>
      </c>
      <c r="C20" s="18">
        <v>24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85</v>
      </c>
    </row>
    <row r="24" spans="1:7" ht="24.7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6.25" customHeight="1">
      <c r="A25" s="15">
        <v>2</v>
      </c>
      <c r="B25" s="16" t="s">
        <v>5</v>
      </c>
      <c r="C25" s="30">
        <v>95000</v>
      </c>
      <c r="D25" s="15">
        <v>1</v>
      </c>
      <c r="E25" s="30">
        <f t="shared" ref="E25:E36" si="0">SUM(C25*D25)</f>
        <v>95000</v>
      </c>
      <c r="F25" s="30">
        <f t="shared" ref="F25:F36" si="1">SUM(E25*10%)</f>
        <v>9500</v>
      </c>
      <c r="G25" s="30">
        <f t="shared" ref="G25:G36" si="2">SUM(E25*5)+((E25+F25)*7)</f>
        <v>1206500</v>
      </c>
    </row>
    <row r="26" spans="1:7" ht="27" customHeight="1">
      <c r="A26" s="15">
        <v>3</v>
      </c>
      <c r="B26" s="16" t="s">
        <v>8</v>
      </c>
      <c r="C26" s="30">
        <v>95000</v>
      </c>
      <c r="D26" s="15">
        <v>1.25</v>
      </c>
      <c r="E26" s="30">
        <f t="shared" si="0"/>
        <v>118750</v>
      </c>
      <c r="F26" s="30">
        <f t="shared" si="1"/>
        <v>11875</v>
      </c>
      <c r="G26" s="30">
        <f t="shared" si="2"/>
        <v>1508125</v>
      </c>
    </row>
    <row r="27" spans="1:7" ht="24" customHeight="1">
      <c r="A27" s="15">
        <v>4</v>
      </c>
      <c r="B27" s="16" t="s">
        <v>9</v>
      </c>
      <c r="C27" s="30">
        <v>95000</v>
      </c>
      <c r="D27" s="15">
        <v>1</v>
      </c>
      <c r="E27" s="30">
        <f t="shared" si="0"/>
        <v>95000</v>
      </c>
      <c r="F27" s="30">
        <f t="shared" si="1"/>
        <v>9500</v>
      </c>
      <c r="G27" s="30">
        <f t="shared" si="2"/>
        <v>1206500</v>
      </c>
    </row>
    <row r="28" spans="1:7" ht="26.25" customHeight="1">
      <c r="A28" s="15">
        <v>5</v>
      </c>
      <c r="B28" s="16" t="s">
        <v>6</v>
      </c>
      <c r="C28" s="30">
        <v>119048</v>
      </c>
      <c r="D28" s="15">
        <v>5.6</v>
      </c>
      <c r="E28" s="30">
        <f t="shared" si="0"/>
        <v>666668.79999999993</v>
      </c>
      <c r="F28" s="30">
        <f t="shared" si="1"/>
        <v>66666.87999999999</v>
      </c>
      <c r="G28" s="30">
        <f t="shared" si="2"/>
        <v>8466693.7599999998</v>
      </c>
    </row>
    <row r="29" spans="1:7" ht="24.75" customHeight="1">
      <c r="A29" s="15">
        <v>6</v>
      </c>
      <c r="B29" s="16" t="s">
        <v>11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23.2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4" customHeight="1">
      <c r="A31" s="15">
        <v>8</v>
      </c>
      <c r="B31" s="16" t="s">
        <v>18</v>
      </c>
      <c r="C31" s="30">
        <v>93300</v>
      </c>
      <c r="D31" s="15">
        <v>0.5</v>
      </c>
      <c r="E31" s="30">
        <f t="shared" si="0"/>
        <v>46650</v>
      </c>
      <c r="F31" s="30">
        <f t="shared" si="1"/>
        <v>4665</v>
      </c>
      <c r="G31" s="30">
        <f t="shared" si="2"/>
        <v>592455</v>
      </c>
    </row>
    <row r="32" spans="1:7" ht="23.25" customHeight="1">
      <c r="A32" s="15">
        <v>9</v>
      </c>
      <c r="B32" s="16" t="s">
        <v>19</v>
      </c>
      <c r="C32" s="30">
        <v>93300</v>
      </c>
      <c r="D32" s="15">
        <v>1</v>
      </c>
      <c r="E32" s="30">
        <f t="shared" si="0"/>
        <v>93300</v>
      </c>
      <c r="F32" s="30">
        <f t="shared" si="1"/>
        <v>9330</v>
      </c>
      <c r="G32" s="30">
        <f t="shared" si="2"/>
        <v>1184910</v>
      </c>
    </row>
    <row r="33" spans="1:7" ht="24.75" customHeight="1">
      <c r="A33" s="15">
        <v>10</v>
      </c>
      <c r="B33" s="16" t="s">
        <v>12</v>
      </c>
      <c r="C33" s="30">
        <v>95000</v>
      </c>
      <c r="D33" s="15">
        <v>1</v>
      </c>
      <c r="E33" s="30">
        <f t="shared" si="0"/>
        <v>95000</v>
      </c>
      <c r="F33" s="30">
        <f t="shared" si="1"/>
        <v>9500</v>
      </c>
      <c r="G33" s="30">
        <f t="shared" si="2"/>
        <v>1206500</v>
      </c>
    </row>
    <row r="34" spans="1:7" ht="22.5" customHeight="1">
      <c r="A34" s="15">
        <v>11</v>
      </c>
      <c r="B34" s="16" t="s">
        <v>20</v>
      </c>
      <c r="C34" s="30">
        <v>93300</v>
      </c>
      <c r="D34" s="15">
        <v>0.5</v>
      </c>
      <c r="E34" s="30">
        <f t="shared" si="0"/>
        <v>46650</v>
      </c>
      <c r="F34" s="30">
        <f t="shared" si="1"/>
        <v>4665</v>
      </c>
      <c r="G34" s="30">
        <f t="shared" si="2"/>
        <v>592455</v>
      </c>
    </row>
    <row r="35" spans="1:7" ht="22.5" customHeight="1">
      <c r="A35" s="15">
        <v>12</v>
      </c>
      <c r="B35" s="16" t="s">
        <v>112</v>
      </c>
      <c r="C35" s="30">
        <v>93300</v>
      </c>
      <c r="D35" s="15">
        <v>0.5</v>
      </c>
      <c r="E35" s="30">
        <f t="shared" si="0"/>
        <v>46650</v>
      </c>
      <c r="F35" s="30">
        <f t="shared" si="1"/>
        <v>4665</v>
      </c>
      <c r="G35" s="30">
        <f t="shared" si="2"/>
        <v>592455</v>
      </c>
    </row>
    <row r="36" spans="1:7" ht="27.75" customHeight="1">
      <c r="A36" s="15">
        <v>13</v>
      </c>
      <c r="B36" s="16" t="s">
        <v>7</v>
      </c>
      <c r="C36" s="30">
        <v>93300</v>
      </c>
      <c r="D36" s="15">
        <v>5</v>
      </c>
      <c r="E36" s="30">
        <f t="shared" si="0"/>
        <v>466500</v>
      </c>
      <c r="F36" s="30">
        <f t="shared" si="1"/>
        <v>46650</v>
      </c>
      <c r="G36" s="30">
        <f t="shared" si="2"/>
        <v>5924550</v>
      </c>
    </row>
    <row r="37" spans="1:7" ht="25.5" customHeight="1">
      <c r="A37" s="15"/>
      <c r="B37" s="31" t="s">
        <v>14</v>
      </c>
      <c r="C37" s="33"/>
      <c r="D37" s="33">
        <f>SUM(D24:D36)</f>
        <v>20.350000000000001</v>
      </c>
      <c r="E37" s="32">
        <f>SUM(E24:E36)</f>
        <v>2066768.7999999998</v>
      </c>
      <c r="F37" s="32">
        <f>SUM(F24:F36)</f>
        <v>206676.88</v>
      </c>
      <c r="G37" s="32">
        <f>SUM(G24:G36)</f>
        <v>26247963.759999998</v>
      </c>
    </row>
    <row r="38" spans="1:7" ht="33" customHeight="1">
      <c r="A38" s="17"/>
      <c r="B38" s="17"/>
      <c r="C38" s="17"/>
      <c r="D38" s="17"/>
      <c r="E38" s="17"/>
      <c r="F38" s="17"/>
      <c r="G38" s="8"/>
    </row>
    <row r="39" spans="1:7" ht="20.25">
      <c r="A39" s="13" t="s">
        <v>15</v>
      </c>
      <c r="B39" s="13"/>
      <c r="C39" s="13"/>
      <c r="D39" s="13"/>
      <c r="E39" s="3"/>
      <c r="F39" s="3"/>
      <c r="G39" s="8"/>
    </row>
    <row r="40" spans="1:7" ht="20.25">
      <c r="A40" s="13" t="s">
        <v>117</v>
      </c>
      <c r="B40" s="3"/>
      <c r="C40" s="3"/>
      <c r="D40" s="3"/>
      <c r="E40" s="13" t="s">
        <v>116</v>
      </c>
      <c r="F40" s="13"/>
      <c r="G40" s="8"/>
    </row>
    <row r="41" spans="1:7" ht="36.75" customHeight="1">
      <c r="A41" s="13"/>
      <c r="B41" s="3"/>
      <c r="C41" s="3"/>
      <c r="D41" s="3"/>
      <c r="E41" s="13"/>
      <c r="F41" s="13"/>
      <c r="G41" s="8"/>
    </row>
    <row r="42" spans="1:7" ht="20.25">
      <c r="A42" s="13" t="s">
        <v>38</v>
      </c>
      <c r="B42" s="3"/>
      <c r="C42" s="3"/>
      <c r="D42" s="3"/>
      <c r="E42" s="13" t="s">
        <v>43</v>
      </c>
      <c r="F42" s="13"/>
      <c r="G42" s="8"/>
    </row>
    <row r="43" spans="1:7" ht="20.25">
      <c r="A43" s="13"/>
      <c r="B43" s="3"/>
      <c r="C43" s="3"/>
      <c r="D43" s="3"/>
      <c r="E43" s="13"/>
      <c r="F43" s="13"/>
      <c r="G43" s="8"/>
    </row>
    <row r="44" spans="1:7" ht="20.25">
      <c r="A44" s="13" t="s">
        <v>15</v>
      </c>
      <c r="B44" s="3"/>
      <c r="C44" s="3"/>
      <c r="D44" s="3"/>
      <c r="E44" s="13"/>
      <c r="F44" s="13"/>
      <c r="G44" s="8"/>
    </row>
    <row r="45" spans="1:7" ht="20.25">
      <c r="A45" s="13" t="s">
        <v>16</v>
      </c>
      <c r="B45" s="3"/>
      <c r="C45" s="3"/>
      <c r="D45" s="3"/>
      <c r="E45" s="13"/>
      <c r="F45" s="13"/>
      <c r="G45" s="8"/>
    </row>
    <row r="46" spans="1:7" ht="20.25">
      <c r="A46" s="13" t="s">
        <v>17</v>
      </c>
      <c r="B46" s="3"/>
      <c r="C46" s="3"/>
      <c r="D46" s="3"/>
      <c r="E46" s="13" t="s">
        <v>163</v>
      </c>
      <c r="F46" s="13"/>
      <c r="G46" s="8"/>
    </row>
    <row r="47" spans="1:7">
      <c r="A47" s="8"/>
      <c r="B47" s="8"/>
      <c r="C47" s="8"/>
      <c r="D47" s="8"/>
      <c r="E47" s="8"/>
      <c r="F47" s="8"/>
      <c r="G47" s="8"/>
    </row>
    <row r="48" spans="1:7" ht="16.5">
      <c r="A48" s="8"/>
      <c r="B48" s="8"/>
      <c r="C48" s="8"/>
      <c r="D48" s="8"/>
      <c r="E48" s="4"/>
      <c r="F48" s="4"/>
      <c r="G48" s="8"/>
    </row>
    <row r="49" spans="1:7" ht="17.25">
      <c r="A49" s="8"/>
      <c r="B49" s="8"/>
      <c r="C49" s="8"/>
      <c r="D49" s="8"/>
      <c r="E49" s="4" t="s">
        <v>120</v>
      </c>
      <c r="F49" s="4"/>
      <c r="G49" s="8"/>
    </row>
    <row r="50" spans="1:7">
      <c r="A50" s="8"/>
      <c r="B50" s="8"/>
      <c r="C50" s="8"/>
      <c r="D50" s="8"/>
      <c r="E50" s="8"/>
      <c r="F50" s="8"/>
      <c r="G50" s="8"/>
    </row>
    <row r="51" spans="1:7">
      <c r="A51" s="8"/>
      <c r="B51" s="8"/>
      <c r="C51" s="8"/>
      <c r="D51" s="8"/>
      <c r="E51" s="8"/>
      <c r="F51" s="8"/>
      <c r="G51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G50"/>
  <sheetViews>
    <sheetView view="pageBreakPreview" topLeftCell="A38" zoomScaleSheetLayoutView="100" workbookViewId="0">
      <selection activeCell="E46" sqref="E4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.5703125" customWidth="1"/>
    <col min="6" max="6" width="21.5703125" customWidth="1"/>
    <col min="7" max="7" width="23.85546875" customWidth="1"/>
  </cols>
  <sheetData>
    <row r="1" spans="1:7" ht="18.75">
      <c r="E1" s="9" t="s">
        <v>100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71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153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132</v>
      </c>
      <c r="F10" s="9"/>
      <c r="G10" s="10"/>
    </row>
    <row r="11" spans="1:7" ht="18.75" hidden="1">
      <c r="A11" s="6"/>
      <c r="B11" s="6"/>
      <c r="C11" s="6"/>
      <c r="D11" s="8"/>
      <c r="E11" s="9" t="s">
        <v>154</v>
      </c>
      <c r="F11" s="9"/>
      <c r="G11" s="10"/>
    </row>
    <row r="12" spans="1:7" ht="17.25">
      <c r="A12" s="6"/>
      <c r="B12" s="6"/>
      <c r="C12" s="6"/>
      <c r="D12" s="6"/>
      <c r="E12" s="8"/>
      <c r="F12" s="8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0.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46</v>
      </c>
      <c r="B18" s="44"/>
      <c r="C18" s="44"/>
      <c r="D18" s="44"/>
      <c r="E18" s="44"/>
      <c r="F18" s="39"/>
      <c r="G18" s="8"/>
    </row>
    <row r="19" spans="1:7" ht="20.25">
      <c r="A19" s="24"/>
      <c r="B19" s="24"/>
      <c r="C19" s="12" t="s">
        <v>26</v>
      </c>
      <c r="D19" s="24"/>
      <c r="E19" s="24"/>
      <c r="F19" s="38"/>
      <c r="G19" s="8"/>
    </row>
    <row r="20" spans="1:7" ht="20.25">
      <c r="A20" s="3"/>
      <c r="B20" s="13" t="s">
        <v>64</v>
      </c>
      <c r="C20" s="18">
        <v>23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69</v>
      </c>
    </row>
    <row r="24" spans="1:7" ht="28.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5.5" customHeight="1">
      <c r="A25" s="15">
        <v>2</v>
      </c>
      <c r="B25" s="16" t="s">
        <v>5</v>
      </c>
      <c r="C25" s="30">
        <v>95000</v>
      </c>
      <c r="D25" s="15">
        <v>1</v>
      </c>
      <c r="E25" s="30">
        <f t="shared" ref="E25:E36" si="0">SUM(C25*D25)</f>
        <v>95000</v>
      </c>
      <c r="F25" s="30">
        <f t="shared" ref="F25:F36" si="1">SUM(E25*10%)</f>
        <v>9500</v>
      </c>
      <c r="G25" s="30">
        <f t="shared" ref="G25:G36" si="2">SUM(E25*5)+((E25+F25)*7)</f>
        <v>1206500</v>
      </c>
    </row>
    <row r="26" spans="1:7" ht="24.75" customHeight="1">
      <c r="A26" s="15">
        <v>3</v>
      </c>
      <c r="B26" s="16" t="s">
        <v>8</v>
      </c>
      <c r="C26" s="30">
        <v>95000</v>
      </c>
      <c r="D26" s="15">
        <v>1.25</v>
      </c>
      <c r="E26" s="30">
        <f t="shared" si="0"/>
        <v>118750</v>
      </c>
      <c r="F26" s="30">
        <f t="shared" si="1"/>
        <v>11875</v>
      </c>
      <c r="G26" s="30">
        <f t="shared" si="2"/>
        <v>1508125</v>
      </c>
    </row>
    <row r="27" spans="1:7" ht="27.75" customHeight="1">
      <c r="A27" s="15">
        <v>4</v>
      </c>
      <c r="B27" s="16" t="s">
        <v>9</v>
      </c>
      <c r="C27" s="30">
        <v>95000</v>
      </c>
      <c r="D27" s="15">
        <v>1</v>
      </c>
      <c r="E27" s="30">
        <f t="shared" si="0"/>
        <v>95000</v>
      </c>
      <c r="F27" s="30">
        <f t="shared" si="1"/>
        <v>9500</v>
      </c>
      <c r="G27" s="30">
        <f t="shared" si="2"/>
        <v>1206500</v>
      </c>
    </row>
    <row r="28" spans="1:7" ht="24.75" customHeight="1">
      <c r="A28" s="15">
        <v>5</v>
      </c>
      <c r="B28" s="16" t="s">
        <v>6</v>
      </c>
      <c r="C28" s="30">
        <v>119048</v>
      </c>
      <c r="D28" s="15">
        <v>5.6</v>
      </c>
      <c r="E28" s="30">
        <f t="shared" si="0"/>
        <v>666668.79999999993</v>
      </c>
      <c r="F28" s="30">
        <f t="shared" si="1"/>
        <v>66666.87999999999</v>
      </c>
      <c r="G28" s="30">
        <f t="shared" si="2"/>
        <v>8466693.7599999998</v>
      </c>
    </row>
    <row r="29" spans="1:7" ht="24" customHeight="1">
      <c r="A29" s="15">
        <v>6</v>
      </c>
      <c r="B29" s="16" t="s">
        <v>11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23.2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5.5" customHeight="1">
      <c r="A31" s="15">
        <v>8</v>
      </c>
      <c r="B31" s="16" t="s">
        <v>19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4.75" customHeight="1">
      <c r="A32" s="15">
        <v>9</v>
      </c>
      <c r="B32" s="16" t="s">
        <v>13</v>
      </c>
      <c r="C32" s="30">
        <v>93300</v>
      </c>
      <c r="D32" s="15">
        <v>0.25</v>
      </c>
      <c r="E32" s="30">
        <f t="shared" si="0"/>
        <v>23325</v>
      </c>
      <c r="F32" s="30">
        <f t="shared" si="1"/>
        <v>2332.5</v>
      </c>
      <c r="G32" s="30">
        <f t="shared" si="2"/>
        <v>296227.5</v>
      </c>
    </row>
    <row r="33" spans="1:7" ht="25.5" customHeight="1">
      <c r="A33" s="15">
        <v>10</v>
      </c>
      <c r="B33" s="16" t="s">
        <v>12</v>
      </c>
      <c r="C33" s="30">
        <v>95000</v>
      </c>
      <c r="D33" s="15">
        <v>1</v>
      </c>
      <c r="E33" s="30">
        <f t="shared" si="0"/>
        <v>95000</v>
      </c>
      <c r="F33" s="30">
        <f t="shared" si="1"/>
        <v>9500</v>
      </c>
      <c r="G33" s="30">
        <f t="shared" si="2"/>
        <v>1206500</v>
      </c>
    </row>
    <row r="34" spans="1:7" ht="24" customHeight="1">
      <c r="A34" s="15">
        <v>11</v>
      </c>
      <c r="B34" s="16" t="s">
        <v>20</v>
      </c>
      <c r="C34" s="30">
        <v>93300</v>
      </c>
      <c r="D34" s="15">
        <v>0.5</v>
      </c>
      <c r="E34" s="30">
        <f t="shared" si="0"/>
        <v>46650</v>
      </c>
      <c r="F34" s="30">
        <f t="shared" si="1"/>
        <v>4665</v>
      </c>
      <c r="G34" s="30">
        <f t="shared" si="2"/>
        <v>592455</v>
      </c>
    </row>
    <row r="35" spans="1:7" ht="24" customHeight="1">
      <c r="A35" s="15">
        <v>12</v>
      </c>
      <c r="B35" s="16" t="s">
        <v>112</v>
      </c>
      <c r="C35" s="30">
        <v>93300</v>
      </c>
      <c r="D35" s="15">
        <v>0.5</v>
      </c>
      <c r="E35" s="30">
        <f t="shared" si="0"/>
        <v>46650</v>
      </c>
      <c r="F35" s="30">
        <f t="shared" si="1"/>
        <v>4665</v>
      </c>
      <c r="G35" s="30">
        <f t="shared" si="2"/>
        <v>592455</v>
      </c>
    </row>
    <row r="36" spans="1:7" ht="26.25" customHeight="1">
      <c r="A36" s="15">
        <v>13</v>
      </c>
      <c r="B36" s="16" t="s">
        <v>7</v>
      </c>
      <c r="C36" s="30">
        <v>93300</v>
      </c>
      <c r="D36" s="15">
        <v>5</v>
      </c>
      <c r="E36" s="30">
        <f t="shared" si="0"/>
        <v>466500</v>
      </c>
      <c r="F36" s="30">
        <f t="shared" si="1"/>
        <v>46650</v>
      </c>
      <c r="G36" s="30">
        <f t="shared" si="2"/>
        <v>5924550</v>
      </c>
    </row>
    <row r="37" spans="1:7" ht="24.75" customHeight="1">
      <c r="A37" s="15"/>
      <c r="B37" s="16" t="s">
        <v>14</v>
      </c>
      <c r="C37" s="15"/>
      <c r="D37" s="15">
        <f>SUM(D24:D36)</f>
        <v>20.100000000000001</v>
      </c>
      <c r="E37" s="30">
        <f>SUM(E24:E36)</f>
        <v>2043443.7999999998</v>
      </c>
      <c r="F37" s="30">
        <f>SUM(F24:F36)</f>
        <v>204344.38</v>
      </c>
      <c r="G37" s="30">
        <f>SUM(G24+G25+G26+G27+G28+G29+G30+G31+G32+G33+G34+G35+G36)</f>
        <v>25951736.259999998</v>
      </c>
    </row>
    <row r="38" spans="1:7" ht="29.25" customHeight="1">
      <c r="A38" s="17"/>
      <c r="B38" s="17"/>
      <c r="C38" s="17"/>
      <c r="D38" s="17"/>
      <c r="E38" s="17"/>
      <c r="F38" s="17"/>
      <c r="G38" s="8"/>
    </row>
    <row r="39" spans="1:7" ht="20.25">
      <c r="A39" s="13" t="s">
        <v>15</v>
      </c>
      <c r="B39" s="13"/>
      <c r="C39" s="13"/>
      <c r="D39" s="13"/>
      <c r="E39" s="3"/>
      <c r="F39" s="3"/>
      <c r="G39" s="8"/>
    </row>
    <row r="40" spans="1:7" ht="20.25">
      <c r="A40" s="13" t="s">
        <v>117</v>
      </c>
      <c r="B40" s="3"/>
      <c r="C40" s="3"/>
      <c r="D40" s="3"/>
      <c r="E40" s="13" t="s">
        <v>116</v>
      </c>
      <c r="F40" s="13"/>
      <c r="G40" s="8"/>
    </row>
    <row r="41" spans="1:7" ht="32.25" customHeight="1">
      <c r="A41" s="13"/>
      <c r="B41" s="3"/>
      <c r="C41" s="3"/>
      <c r="D41" s="3"/>
      <c r="E41" s="13"/>
      <c r="F41" s="13"/>
      <c r="G41" s="8"/>
    </row>
    <row r="42" spans="1:7" ht="20.25">
      <c r="A42" s="13" t="s">
        <v>38</v>
      </c>
      <c r="B42" s="3"/>
      <c r="C42" s="3"/>
      <c r="D42" s="3"/>
      <c r="E42" s="13" t="s">
        <v>45</v>
      </c>
      <c r="F42" s="13"/>
      <c r="G42" s="8"/>
    </row>
    <row r="43" spans="1:7" ht="20.25">
      <c r="A43" s="13"/>
      <c r="B43" s="3"/>
      <c r="C43" s="3"/>
      <c r="D43" s="3"/>
      <c r="E43" s="13"/>
      <c r="F43" s="13"/>
      <c r="G43" s="8"/>
    </row>
    <row r="44" spans="1:7" ht="20.25">
      <c r="A44" s="13" t="s">
        <v>15</v>
      </c>
      <c r="B44" s="3"/>
      <c r="C44" s="3"/>
      <c r="D44" s="3"/>
      <c r="E44" s="13"/>
      <c r="F44" s="13"/>
      <c r="G44" s="8"/>
    </row>
    <row r="45" spans="1:7" ht="20.25">
      <c r="A45" s="13" t="s">
        <v>16</v>
      </c>
      <c r="B45" s="3"/>
      <c r="C45" s="3"/>
      <c r="D45" s="3"/>
      <c r="E45" s="13"/>
      <c r="F45" s="13"/>
      <c r="G45" s="8"/>
    </row>
    <row r="46" spans="1:7" ht="20.25">
      <c r="A46" s="13" t="s">
        <v>17</v>
      </c>
      <c r="B46" s="3"/>
      <c r="C46" s="3"/>
      <c r="D46" s="3"/>
      <c r="E46" s="13" t="s">
        <v>163</v>
      </c>
      <c r="F46" s="13"/>
      <c r="G46" s="8"/>
    </row>
    <row r="47" spans="1:7">
      <c r="A47" s="8"/>
      <c r="B47" s="8"/>
      <c r="C47" s="8"/>
      <c r="D47" s="8"/>
      <c r="E47" s="8"/>
      <c r="F47" s="8"/>
      <c r="G47" s="8"/>
    </row>
    <row r="48" spans="1:7" ht="16.5">
      <c r="A48" s="8"/>
      <c r="B48" s="8"/>
      <c r="C48" s="8"/>
      <c r="D48" s="8"/>
      <c r="E48" s="4"/>
      <c r="F48" s="4"/>
      <c r="G48" s="8"/>
    </row>
    <row r="49" spans="1:7" ht="17.25">
      <c r="A49" s="8"/>
      <c r="B49" s="8"/>
      <c r="C49" s="8"/>
      <c r="D49" s="8"/>
      <c r="E49" s="4" t="s">
        <v>120</v>
      </c>
      <c r="F49" s="4"/>
      <c r="G49" s="8"/>
    </row>
    <row r="50" spans="1:7">
      <c r="A50" s="8"/>
      <c r="B50" s="8"/>
      <c r="C50" s="8"/>
      <c r="D50" s="8"/>
      <c r="E50" s="8"/>
      <c r="F50" s="8"/>
      <c r="G50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topLeftCell="A33" zoomScaleSheetLayoutView="100" workbookViewId="0">
      <selection activeCell="B6" sqref="B6"/>
    </sheetView>
  </sheetViews>
  <sheetFormatPr defaultRowHeight="15"/>
  <cols>
    <col min="1" max="1" width="7" customWidth="1"/>
    <col min="2" max="2" width="35.140625" bestFit="1" customWidth="1"/>
    <col min="3" max="3" width="22.7109375" customWidth="1"/>
    <col min="4" max="4" width="22.28515625" customWidth="1"/>
    <col min="5" max="6" width="23.5703125" customWidth="1"/>
    <col min="7" max="7" width="25.28515625" customWidth="1"/>
  </cols>
  <sheetData>
    <row r="1" spans="1:7" ht="18.75">
      <c r="E1" s="9" t="s">
        <v>101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68</v>
      </c>
      <c r="F5" s="9"/>
    </row>
    <row r="6" spans="1:7" ht="17.25">
      <c r="A6" s="6"/>
      <c r="B6" s="6"/>
      <c r="C6" s="6"/>
      <c r="D6" s="6"/>
      <c r="E6" s="7"/>
      <c r="F6" s="7"/>
      <c r="G6" s="8"/>
    </row>
    <row r="7" spans="1:7" ht="18.75" hidden="1">
      <c r="A7" s="6"/>
      <c r="B7" s="6"/>
      <c r="C7" s="6"/>
      <c r="D7" s="8"/>
      <c r="E7" s="9" t="s">
        <v>155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156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8.2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48</v>
      </c>
      <c r="B18" s="44"/>
      <c r="C18" s="44"/>
      <c r="D18" s="44"/>
      <c r="E18" s="44"/>
      <c r="F18" s="39"/>
      <c r="G18" s="8"/>
    </row>
    <row r="19" spans="1:7" ht="30" customHeight="1">
      <c r="A19" s="24"/>
      <c r="B19" s="24"/>
      <c r="C19" s="12" t="s">
        <v>26</v>
      </c>
      <c r="D19" s="24"/>
      <c r="E19" s="24"/>
      <c r="F19" s="38"/>
      <c r="G19" s="8"/>
    </row>
    <row r="20" spans="1:7" ht="20.25">
      <c r="A20" s="3"/>
      <c r="B20" s="13" t="s">
        <v>64</v>
      </c>
      <c r="C20" s="18">
        <v>27</v>
      </c>
      <c r="D20" s="3"/>
      <c r="E20" s="3"/>
      <c r="F20" s="3"/>
      <c r="G20" s="30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85</v>
      </c>
    </row>
    <row r="24" spans="1:7" ht="26.2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6.25" customHeight="1">
      <c r="A25" s="15">
        <v>2</v>
      </c>
      <c r="B25" s="16" t="s">
        <v>5</v>
      </c>
      <c r="C25" s="30">
        <v>95000</v>
      </c>
      <c r="D25" s="15">
        <v>1</v>
      </c>
      <c r="E25" s="30">
        <f t="shared" ref="E25:E34" si="0">SUM(C25*D25)</f>
        <v>95000</v>
      </c>
      <c r="F25" s="30">
        <f t="shared" ref="F25:F34" si="1">SUM(E25*10%)</f>
        <v>9500</v>
      </c>
      <c r="G25" s="30">
        <f t="shared" ref="G25:G34" si="2">SUM(E25*5)+((E25+F25)*7)</f>
        <v>1206500</v>
      </c>
    </row>
    <row r="26" spans="1:7" ht="28.5" customHeight="1">
      <c r="A26" s="15">
        <v>3</v>
      </c>
      <c r="B26" s="16" t="s">
        <v>8</v>
      </c>
      <c r="C26" s="30">
        <v>95000</v>
      </c>
      <c r="D26" s="15">
        <v>1.5</v>
      </c>
      <c r="E26" s="30">
        <f t="shared" si="0"/>
        <v>142500</v>
      </c>
      <c r="F26" s="30">
        <f t="shared" si="1"/>
        <v>14250</v>
      </c>
      <c r="G26" s="30">
        <f t="shared" si="2"/>
        <v>1809750</v>
      </c>
    </row>
    <row r="27" spans="1:7" ht="28.5" customHeight="1">
      <c r="A27" s="15">
        <v>4</v>
      </c>
      <c r="B27" s="16" t="s">
        <v>9</v>
      </c>
      <c r="C27" s="30">
        <v>95000</v>
      </c>
      <c r="D27" s="15">
        <v>1</v>
      </c>
      <c r="E27" s="30">
        <f t="shared" si="0"/>
        <v>95000</v>
      </c>
      <c r="F27" s="30">
        <f t="shared" si="1"/>
        <v>9500</v>
      </c>
      <c r="G27" s="30">
        <f t="shared" si="2"/>
        <v>1206500</v>
      </c>
    </row>
    <row r="28" spans="1:7" ht="28.5" customHeight="1">
      <c r="A28" s="15">
        <v>5</v>
      </c>
      <c r="B28" s="16" t="s">
        <v>6</v>
      </c>
      <c r="C28" s="30">
        <v>119048</v>
      </c>
      <c r="D28" s="15">
        <v>6.72</v>
      </c>
      <c r="E28" s="30">
        <f t="shared" si="0"/>
        <v>800002.55999999994</v>
      </c>
      <c r="F28" s="30">
        <f t="shared" si="1"/>
        <v>80000.255999999994</v>
      </c>
      <c r="G28" s="30">
        <f t="shared" si="2"/>
        <v>10160032.511999998</v>
      </c>
    </row>
    <row r="29" spans="1:7" ht="28.5" customHeight="1">
      <c r="A29" s="15">
        <v>6</v>
      </c>
      <c r="B29" s="16" t="s">
        <v>11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23.2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6.25" customHeight="1">
      <c r="A31" s="15">
        <v>8</v>
      </c>
      <c r="B31" s="16" t="s">
        <v>19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4" customHeight="1">
      <c r="A32" s="15">
        <v>9</v>
      </c>
      <c r="B32" s="16" t="s">
        <v>12</v>
      </c>
      <c r="C32" s="30">
        <v>95000</v>
      </c>
      <c r="D32" s="15">
        <v>1</v>
      </c>
      <c r="E32" s="30">
        <f t="shared" si="0"/>
        <v>95000</v>
      </c>
      <c r="F32" s="30">
        <f t="shared" si="1"/>
        <v>9500</v>
      </c>
      <c r="G32" s="30">
        <f t="shared" si="2"/>
        <v>1206500</v>
      </c>
    </row>
    <row r="33" spans="1:7" ht="27.75" customHeight="1">
      <c r="A33" s="15">
        <v>10</v>
      </c>
      <c r="B33" s="16" t="s">
        <v>20</v>
      </c>
      <c r="C33" s="30">
        <v>93300</v>
      </c>
      <c r="D33" s="15">
        <v>0.5</v>
      </c>
      <c r="E33" s="30">
        <f t="shared" si="0"/>
        <v>46650</v>
      </c>
      <c r="F33" s="30">
        <f t="shared" si="1"/>
        <v>4665</v>
      </c>
      <c r="G33" s="30">
        <f t="shared" si="2"/>
        <v>592455</v>
      </c>
    </row>
    <row r="34" spans="1:7" ht="27.75" customHeight="1">
      <c r="A34" s="15">
        <v>12</v>
      </c>
      <c r="B34" s="16" t="s">
        <v>7</v>
      </c>
      <c r="C34" s="30">
        <v>93300</v>
      </c>
      <c r="D34" s="15">
        <v>6</v>
      </c>
      <c r="E34" s="30">
        <f t="shared" si="0"/>
        <v>559800</v>
      </c>
      <c r="F34" s="30">
        <f t="shared" si="1"/>
        <v>55980</v>
      </c>
      <c r="G34" s="30">
        <f t="shared" si="2"/>
        <v>7109460</v>
      </c>
    </row>
    <row r="35" spans="1:7" ht="27" customHeight="1">
      <c r="A35" s="15"/>
      <c r="B35" s="31" t="s">
        <v>14</v>
      </c>
      <c r="C35" s="33"/>
      <c r="D35" s="33">
        <f>SUM(D24:D34)</f>
        <v>21.72</v>
      </c>
      <c r="E35" s="32">
        <f>SUM(E24:E34)</f>
        <v>2223852.56</v>
      </c>
      <c r="F35" s="32">
        <f>SUM(F24:F34)</f>
        <v>222385.25599999999</v>
      </c>
      <c r="G35" s="32">
        <f>SUM(G24:G34)</f>
        <v>28242927.511999998</v>
      </c>
    </row>
    <row r="36" spans="1:7" ht="33.75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31.5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47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zoomScaleSheetLayoutView="100" workbookViewId="0">
      <selection activeCell="E44" sqref="E4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3.42578125" customWidth="1"/>
    <col min="7" max="7" width="25.28515625" customWidth="1"/>
  </cols>
  <sheetData>
    <row r="1" spans="1:7" ht="18.75">
      <c r="E1" s="9" t="s">
        <v>102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72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157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158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9.7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84</v>
      </c>
      <c r="B18" s="44"/>
      <c r="C18" s="44"/>
      <c r="D18" s="44"/>
      <c r="E18" s="44"/>
      <c r="F18" s="39"/>
      <c r="G18" s="8"/>
    </row>
    <row r="19" spans="1:7" ht="20.25">
      <c r="A19" s="24"/>
      <c r="B19" s="24"/>
      <c r="C19" s="12" t="s">
        <v>26</v>
      </c>
      <c r="D19" s="24"/>
      <c r="E19" s="24"/>
      <c r="F19" s="38"/>
      <c r="G19" s="8"/>
    </row>
    <row r="20" spans="1:7" ht="20.25">
      <c r="A20" s="3"/>
      <c r="B20" s="13" t="s">
        <v>67</v>
      </c>
      <c r="C20" s="18">
        <v>14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4.5" customHeight="1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85</v>
      </c>
    </row>
    <row r="24" spans="1:7" ht="29.2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5.5" customHeight="1">
      <c r="A25" s="15">
        <v>2</v>
      </c>
      <c r="B25" s="16" t="s">
        <v>5</v>
      </c>
      <c r="C25" s="30">
        <v>95000</v>
      </c>
      <c r="D25" s="15">
        <v>0.5</v>
      </c>
      <c r="E25" s="30">
        <f t="shared" ref="E25:E34" si="0">SUM(C25*D25)</f>
        <v>47500</v>
      </c>
      <c r="F25" s="30">
        <f t="shared" ref="F25:F34" si="1">SUM(E25*10%)</f>
        <v>4750</v>
      </c>
      <c r="G25" s="30">
        <f t="shared" ref="G25:G34" si="2">SUM(E25*5)+((E25+F25)*7)</f>
        <v>603250</v>
      </c>
    </row>
    <row r="26" spans="1:7" ht="27.75" customHeight="1">
      <c r="A26" s="15">
        <v>3</v>
      </c>
      <c r="B26" s="16" t="s">
        <v>8</v>
      </c>
      <c r="C26" s="30">
        <v>95000</v>
      </c>
      <c r="D26" s="15">
        <v>0.5</v>
      </c>
      <c r="E26" s="30">
        <f t="shared" si="0"/>
        <v>47500</v>
      </c>
      <c r="F26" s="30">
        <f t="shared" si="1"/>
        <v>4750</v>
      </c>
      <c r="G26" s="30">
        <f t="shared" si="2"/>
        <v>603250</v>
      </c>
    </row>
    <row r="27" spans="1:7" ht="30" customHeight="1">
      <c r="A27" s="15">
        <v>4</v>
      </c>
      <c r="B27" s="16" t="s">
        <v>9</v>
      </c>
      <c r="C27" s="30">
        <v>95000</v>
      </c>
      <c r="D27" s="15">
        <v>0.5</v>
      </c>
      <c r="E27" s="30">
        <f t="shared" si="0"/>
        <v>47500</v>
      </c>
      <c r="F27" s="30">
        <f t="shared" si="1"/>
        <v>4750</v>
      </c>
      <c r="G27" s="30">
        <f t="shared" si="2"/>
        <v>603250</v>
      </c>
    </row>
    <row r="28" spans="1:7" ht="21.75" customHeight="1">
      <c r="A28" s="15">
        <v>5</v>
      </c>
      <c r="B28" s="16" t="s">
        <v>6</v>
      </c>
      <c r="C28" s="30">
        <v>119048</v>
      </c>
      <c r="D28" s="15">
        <v>2.2400000000000002</v>
      </c>
      <c r="E28" s="30">
        <f t="shared" si="0"/>
        <v>266667.52000000002</v>
      </c>
      <c r="F28" s="30">
        <f t="shared" si="1"/>
        <v>26666.752000000004</v>
      </c>
      <c r="G28" s="30">
        <f t="shared" si="2"/>
        <v>3386677.5040000002</v>
      </c>
    </row>
    <row r="29" spans="1:7" ht="24.75" customHeight="1">
      <c r="A29" s="15">
        <v>6</v>
      </c>
      <c r="B29" s="16" t="s">
        <v>11</v>
      </c>
      <c r="C29" s="30">
        <v>93300</v>
      </c>
      <c r="D29" s="15">
        <v>0.5</v>
      </c>
      <c r="E29" s="30">
        <f t="shared" si="0"/>
        <v>46650</v>
      </c>
      <c r="F29" s="30">
        <f t="shared" si="1"/>
        <v>4665</v>
      </c>
      <c r="G29" s="30">
        <f t="shared" si="2"/>
        <v>592455</v>
      </c>
    </row>
    <row r="30" spans="1:7" ht="25.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8.5" customHeight="1">
      <c r="A31" s="15">
        <v>8</v>
      </c>
      <c r="B31" s="16" t="s">
        <v>19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8.5" customHeight="1">
      <c r="A32" s="15">
        <v>9</v>
      </c>
      <c r="B32" s="16" t="s">
        <v>7</v>
      </c>
      <c r="C32" s="30">
        <v>93300</v>
      </c>
      <c r="D32" s="15">
        <v>2</v>
      </c>
      <c r="E32" s="30">
        <f t="shared" si="0"/>
        <v>186600</v>
      </c>
      <c r="F32" s="30">
        <f t="shared" si="1"/>
        <v>18660</v>
      </c>
      <c r="G32" s="30">
        <f t="shared" si="2"/>
        <v>2369820</v>
      </c>
    </row>
    <row r="33" spans="1:7" ht="28.5" customHeight="1">
      <c r="A33" s="15">
        <v>10</v>
      </c>
      <c r="B33" s="16" t="s">
        <v>12</v>
      </c>
      <c r="C33" s="30">
        <v>95000</v>
      </c>
      <c r="D33" s="15">
        <v>0.25</v>
      </c>
      <c r="E33" s="30">
        <f t="shared" si="0"/>
        <v>23750</v>
      </c>
      <c r="F33" s="30">
        <f t="shared" si="1"/>
        <v>2375</v>
      </c>
      <c r="G33" s="30">
        <f t="shared" si="2"/>
        <v>301625</v>
      </c>
    </row>
    <row r="34" spans="1:7" ht="27.75" customHeight="1">
      <c r="A34" s="15">
        <v>11</v>
      </c>
      <c r="B34" s="16" t="s">
        <v>18</v>
      </c>
      <c r="C34" s="30">
        <v>93300</v>
      </c>
      <c r="D34" s="15">
        <v>0.5</v>
      </c>
      <c r="E34" s="30">
        <f t="shared" si="0"/>
        <v>46650</v>
      </c>
      <c r="F34" s="30">
        <f t="shared" si="1"/>
        <v>4665</v>
      </c>
      <c r="G34" s="30">
        <f t="shared" si="2"/>
        <v>592455</v>
      </c>
    </row>
    <row r="35" spans="1:7" ht="31.5" customHeight="1">
      <c r="A35" s="33"/>
      <c r="B35" s="31" t="s">
        <v>14</v>
      </c>
      <c r="C35" s="32"/>
      <c r="D35" s="33">
        <f>SUM(D24:D34)</f>
        <v>9.99</v>
      </c>
      <c r="E35" s="32">
        <f>SUM(E24:E34)</f>
        <v>1009417.52</v>
      </c>
      <c r="F35" s="32">
        <f>SUM(F24:F34)</f>
        <v>100941.75200000001</v>
      </c>
      <c r="G35" s="32">
        <f>SUM(G24:G34)</f>
        <v>12819602.504000001</v>
      </c>
    </row>
    <row r="36" spans="1:7" ht="36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34.5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49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zoomScaleSheetLayoutView="100" workbookViewId="0">
      <selection activeCell="E44" sqref="E4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140625" customWidth="1"/>
    <col min="7" max="7" width="23.85546875" customWidth="1"/>
  </cols>
  <sheetData>
    <row r="1" spans="1:7" ht="18.75">
      <c r="E1" s="9" t="s">
        <v>103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73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159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160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9.7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50</v>
      </c>
      <c r="B18" s="44"/>
      <c r="C18" s="44"/>
      <c r="D18" s="44"/>
      <c r="E18" s="44"/>
      <c r="F18" s="39"/>
      <c r="G18" s="8"/>
    </row>
    <row r="19" spans="1:7" ht="20.25">
      <c r="A19" s="24"/>
      <c r="B19" s="24"/>
      <c r="C19" s="12" t="s">
        <v>26</v>
      </c>
      <c r="D19" s="24"/>
      <c r="E19" s="24"/>
      <c r="F19" s="38"/>
      <c r="G19" s="8"/>
    </row>
    <row r="20" spans="1:7" ht="20.25">
      <c r="A20" s="3"/>
      <c r="B20" s="13" t="s">
        <v>67</v>
      </c>
      <c r="C20" s="18">
        <v>21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85</v>
      </c>
    </row>
    <row r="24" spans="1:7" ht="24" customHeight="1">
      <c r="A24" s="15">
        <v>1</v>
      </c>
      <c r="B24" s="16" t="s">
        <v>4</v>
      </c>
      <c r="C24" s="34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8.5" customHeight="1">
      <c r="A25" s="15">
        <v>2</v>
      </c>
      <c r="B25" s="16" t="s">
        <v>5</v>
      </c>
      <c r="C25" s="34">
        <v>95000</v>
      </c>
      <c r="D25" s="15">
        <v>0.5</v>
      </c>
      <c r="E25" s="30">
        <f t="shared" ref="E25:E34" si="0">SUM(C25*D25)</f>
        <v>47500</v>
      </c>
      <c r="F25" s="30">
        <f t="shared" ref="F25:F34" si="1">SUM(E25*10%)</f>
        <v>4750</v>
      </c>
      <c r="G25" s="30">
        <f t="shared" ref="G25:G34" si="2">SUM(E25*5)+((E25+F25)*7)</f>
        <v>603250</v>
      </c>
    </row>
    <row r="26" spans="1:7" ht="25.5" customHeight="1">
      <c r="A26" s="15">
        <v>3</v>
      </c>
      <c r="B26" s="16" t="s">
        <v>8</v>
      </c>
      <c r="C26" s="34">
        <v>95000</v>
      </c>
      <c r="D26" s="15">
        <v>1</v>
      </c>
      <c r="E26" s="30">
        <f t="shared" si="0"/>
        <v>95000</v>
      </c>
      <c r="F26" s="30">
        <f t="shared" si="1"/>
        <v>9500</v>
      </c>
      <c r="G26" s="30">
        <f t="shared" si="2"/>
        <v>1206500</v>
      </c>
    </row>
    <row r="27" spans="1:7" ht="24.75" customHeight="1">
      <c r="A27" s="15">
        <v>4</v>
      </c>
      <c r="B27" s="16" t="s">
        <v>9</v>
      </c>
      <c r="C27" s="34">
        <v>95000</v>
      </c>
      <c r="D27" s="15">
        <v>0.75</v>
      </c>
      <c r="E27" s="30">
        <f t="shared" si="0"/>
        <v>71250</v>
      </c>
      <c r="F27" s="30">
        <f t="shared" si="1"/>
        <v>7125</v>
      </c>
      <c r="G27" s="30">
        <f t="shared" si="2"/>
        <v>904875</v>
      </c>
    </row>
    <row r="28" spans="1:7" ht="24.75" customHeight="1">
      <c r="A28" s="15">
        <v>5</v>
      </c>
      <c r="B28" s="16" t="s">
        <v>6</v>
      </c>
      <c r="C28" s="34">
        <v>119048</v>
      </c>
      <c r="D28" s="15">
        <v>4.4800000000000004</v>
      </c>
      <c r="E28" s="30">
        <f t="shared" si="0"/>
        <v>533335.04000000004</v>
      </c>
      <c r="F28" s="30">
        <f t="shared" si="1"/>
        <v>53333.504000000008</v>
      </c>
      <c r="G28" s="30">
        <f t="shared" si="2"/>
        <v>6773355.0080000004</v>
      </c>
    </row>
    <row r="29" spans="1:7" ht="22.5" customHeight="1">
      <c r="A29" s="15">
        <v>6</v>
      </c>
      <c r="B29" s="16" t="s">
        <v>11</v>
      </c>
      <c r="C29" s="34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24.75" customHeight="1">
      <c r="A30" s="15">
        <v>7</v>
      </c>
      <c r="B30" s="16" t="s">
        <v>10</v>
      </c>
      <c r="C30" s="34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6.25" customHeight="1">
      <c r="A31" s="15">
        <v>8</v>
      </c>
      <c r="B31" s="16" t="s">
        <v>20</v>
      </c>
      <c r="C31" s="34">
        <v>93300</v>
      </c>
      <c r="D31" s="15">
        <v>0.5</v>
      </c>
      <c r="E31" s="30">
        <f t="shared" si="0"/>
        <v>46650</v>
      </c>
      <c r="F31" s="30">
        <f t="shared" si="1"/>
        <v>4665</v>
      </c>
      <c r="G31" s="30">
        <f t="shared" si="2"/>
        <v>592455</v>
      </c>
    </row>
    <row r="32" spans="1:7" ht="26.25" customHeight="1">
      <c r="A32" s="15">
        <v>9</v>
      </c>
      <c r="B32" s="16" t="s">
        <v>18</v>
      </c>
      <c r="C32" s="34">
        <v>93300</v>
      </c>
      <c r="D32" s="15">
        <v>0.5</v>
      </c>
      <c r="E32" s="30">
        <f t="shared" si="0"/>
        <v>46650</v>
      </c>
      <c r="F32" s="30">
        <f t="shared" si="1"/>
        <v>4665</v>
      </c>
      <c r="G32" s="30">
        <f t="shared" si="2"/>
        <v>592455</v>
      </c>
    </row>
    <row r="33" spans="1:7" ht="24.75" customHeight="1">
      <c r="A33" s="15">
        <v>10</v>
      </c>
      <c r="B33" s="16" t="s">
        <v>12</v>
      </c>
      <c r="C33" s="34">
        <v>95000</v>
      </c>
      <c r="D33" s="15">
        <v>1</v>
      </c>
      <c r="E33" s="30">
        <f t="shared" si="0"/>
        <v>95000</v>
      </c>
      <c r="F33" s="30">
        <f t="shared" si="1"/>
        <v>9500</v>
      </c>
      <c r="G33" s="30">
        <f t="shared" si="2"/>
        <v>1206500</v>
      </c>
    </row>
    <row r="34" spans="1:7" ht="27" customHeight="1">
      <c r="A34" s="15">
        <v>11</v>
      </c>
      <c r="B34" s="16" t="s">
        <v>7</v>
      </c>
      <c r="C34" s="34">
        <v>93300</v>
      </c>
      <c r="D34" s="15">
        <v>4</v>
      </c>
      <c r="E34" s="30">
        <f t="shared" si="0"/>
        <v>373200</v>
      </c>
      <c r="F34" s="30">
        <f t="shared" si="1"/>
        <v>37320</v>
      </c>
      <c r="G34" s="30">
        <f t="shared" si="2"/>
        <v>4739640</v>
      </c>
    </row>
    <row r="35" spans="1:7" ht="24.75" customHeight="1">
      <c r="A35" s="15"/>
      <c r="B35" s="31" t="s">
        <v>14</v>
      </c>
      <c r="C35" s="35"/>
      <c r="D35" s="33">
        <f>SUM(D24:D34)</f>
        <v>15.73</v>
      </c>
      <c r="E35" s="32">
        <f>SUM(E24:E34)</f>
        <v>1605185.04</v>
      </c>
      <c r="F35" s="32">
        <f>SUM(F24:F34)</f>
        <v>160518.50400000002</v>
      </c>
      <c r="G35" s="32">
        <f>SUM(G24:G34)</f>
        <v>20385850.008000001</v>
      </c>
    </row>
    <row r="36" spans="1:7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39.75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51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G51"/>
  <sheetViews>
    <sheetView view="pageBreakPreview" topLeftCell="A36" zoomScaleSheetLayoutView="100" workbookViewId="0">
      <selection activeCell="A7" sqref="A7:XFD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42578125" customWidth="1"/>
    <col min="7" max="7" width="23.7109375" customWidth="1"/>
  </cols>
  <sheetData>
    <row r="1" spans="1:7" ht="18.75">
      <c r="E1" s="9" t="s">
        <v>104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74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161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162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20.25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53</v>
      </c>
      <c r="B18" s="44"/>
      <c r="C18" s="44"/>
      <c r="D18" s="44"/>
      <c r="E18" s="44"/>
      <c r="F18" s="39"/>
      <c r="G18" s="8"/>
    </row>
    <row r="19" spans="1:7" ht="20.25">
      <c r="A19" s="25"/>
      <c r="B19" s="25"/>
      <c r="C19" s="12" t="s">
        <v>26</v>
      </c>
      <c r="D19" s="25"/>
      <c r="E19" s="25"/>
      <c r="F19" s="39"/>
      <c r="G19" s="8"/>
    </row>
    <row r="20" spans="1:7" ht="20.25">
      <c r="A20" s="24"/>
      <c r="B20" s="24"/>
      <c r="C20" s="8"/>
      <c r="D20" s="24"/>
      <c r="E20" s="24"/>
      <c r="F20" s="38"/>
      <c r="G20" s="8"/>
    </row>
    <row r="21" spans="1:7" ht="20.25">
      <c r="A21" s="3"/>
      <c r="B21" s="13" t="s">
        <v>67</v>
      </c>
      <c r="C21" s="18">
        <v>18</v>
      </c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20.25">
      <c r="A23" s="13"/>
      <c r="B23" s="3"/>
      <c r="C23" s="3"/>
      <c r="D23" s="3"/>
      <c r="E23" s="3"/>
      <c r="F23" s="3"/>
      <c r="G23" s="8"/>
    </row>
    <row r="24" spans="1:7" ht="20.25">
      <c r="A24" s="13"/>
      <c r="B24" s="3"/>
      <c r="C24" s="3"/>
      <c r="D24" s="3"/>
      <c r="E24" s="3"/>
      <c r="F24" s="3"/>
      <c r="G24" s="8"/>
    </row>
    <row r="25" spans="1:7" ht="60.75">
      <c r="A25" s="14" t="s">
        <v>3</v>
      </c>
      <c r="B25" s="14" t="s">
        <v>27</v>
      </c>
      <c r="C25" s="14" t="s">
        <v>28</v>
      </c>
      <c r="D25" s="14" t="s">
        <v>29</v>
      </c>
      <c r="E25" s="14" t="s">
        <v>69</v>
      </c>
      <c r="F25" s="14" t="s">
        <v>128</v>
      </c>
      <c r="G25" s="14" t="s">
        <v>85</v>
      </c>
    </row>
    <row r="26" spans="1:7" ht="32.25" customHeight="1">
      <c r="A26" s="15">
        <v>1</v>
      </c>
      <c r="B26" s="16" t="s">
        <v>4</v>
      </c>
      <c r="C26" s="30">
        <v>110000</v>
      </c>
      <c r="D26" s="15">
        <v>1</v>
      </c>
      <c r="E26" s="30">
        <f>SUM(C26*D26)</f>
        <v>110000</v>
      </c>
      <c r="F26" s="30">
        <f>SUM(E26*10%)</f>
        <v>11000</v>
      </c>
      <c r="G26" s="30">
        <f>SUM(E26*5)+((E26+F26)*7)</f>
        <v>1397000</v>
      </c>
    </row>
    <row r="27" spans="1:7" ht="32.25" customHeight="1">
      <c r="A27" s="15">
        <v>2</v>
      </c>
      <c r="B27" s="16" t="s">
        <v>12</v>
      </c>
      <c r="C27" s="30">
        <v>95000</v>
      </c>
      <c r="D27" s="15">
        <v>0.5</v>
      </c>
      <c r="E27" s="30">
        <f>SUM(C27*D27)</f>
        <v>47500</v>
      </c>
      <c r="F27" s="30">
        <f t="shared" ref="F27:F35" si="0">SUM(E27*10%)</f>
        <v>4750</v>
      </c>
      <c r="G27" s="30">
        <f t="shared" ref="G27:G35" si="1">SUM(E27*5)+((E27+F27)*7)</f>
        <v>603250</v>
      </c>
    </row>
    <row r="28" spans="1:7" ht="30" customHeight="1">
      <c r="A28" s="15">
        <v>3</v>
      </c>
      <c r="B28" s="16" t="s">
        <v>5</v>
      </c>
      <c r="C28" s="30">
        <v>95000</v>
      </c>
      <c r="D28" s="15">
        <v>0.5</v>
      </c>
      <c r="E28" s="30">
        <f t="shared" ref="E28:E35" si="2">SUM(C28*D28)</f>
        <v>47500</v>
      </c>
      <c r="F28" s="30">
        <f t="shared" si="0"/>
        <v>4750</v>
      </c>
      <c r="G28" s="30">
        <f t="shared" si="1"/>
        <v>603250</v>
      </c>
    </row>
    <row r="29" spans="1:7" ht="30.75" customHeight="1">
      <c r="A29" s="15">
        <v>4</v>
      </c>
      <c r="B29" s="16" t="s">
        <v>8</v>
      </c>
      <c r="C29" s="30">
        <v>95000</v>
      </c>
      <c r="D29" s="15">
        <v>0.75</v>
      </c>
      <c r="E29" s="30">
        <f t="shared" si="2"/>
        <v>71250</v>
      </c>
      <c r="F29" s="30">
        <f t="shared" si="0"/>
        <v>7125</v>
      </c>
      <c r="G29" s="30">
        <f t="shared" si="1"/>
        <v>904875</v>
      </c>
    </row>
    <row r="30" spans="1:7" ht="28.5" customHeight="1">
      <c r="A30" s="15">
        <v>5</v>
      </c>
      <c r="B30" s="16" t="s">
        <v>9</v>
      </c>
      <c r="C30" s="30">
        <v>95000</v>
      </c>
      <c r="D30" s="15">
        <v>0.75</v>
      </c>
      <c r="E30" s="30">
        <f t="shared" si="2"/>
        <v>71250</v>
      </c>
      <c r="F30" s="30">
        <f t="shared" si="0"/>
        <v>7125</v>
      </c>
      <c r="G30" s="30">
        <f t="shared" si="1"/>
        <v>904875</v>
      </c>
    </row>
    <row r="31" spans="1:7" ht="27.75" customHeight="1">
      <c r="A31" s="15">
        <v>6</v>
      </c>
      <c r="B31" s="16" t="s">
        <v>6</v>
      </c>
      <c r="C31" s="30">
        <v>119048</v>
      </c>
      <c r="D31" s="15">
        <v>3.36</v>
      </c>
      <c r="E31" s="30">
        <f t="shared" si="2"/>
        <v>400001.27999999997</v>
      </c>
      <c r="F31" s="30">
        <f t="shared" si="0"/>
        <v>40000.127999999997</v>
      </c>
      <c r="G31" s="30">
        <f t="shared" si="1"/>
        <v>5080016.2559999991</v>
      </c>
    </row>
    <row r="32" spans="1:7" ht="26.25" customHeight="1">
      <c r="A32" s="15">
        <v>7</v>
      </c>
      <c r="B32" s="16" t="s">
        <v>11</v>
      </c>
      <c r="C32" s="30">
        <v>93300</v>
      </c>
      <c r="D32" s="15">
        <v>0.5</v>
      </c>
      <c r="E32" s="30">
        <f t="shared" si="2"/>
        <v>46650</v>
      </c>
      <c r="F32" s="30">
        <f t="shared" si="0"/>
        <v>4665</v>
      </c>
      <c r="G32" s="30">
        <f t="shared" si="1"/>
        <v>592455</v>
      </c>
    </row>
    <row r="33" spans="1:7" ht="28.5" customHeight="1">
      <c r="A33" s="15">
        <v>8</v>
      </c>
      <c r="B33" s="16" t="s">
        <v>10</v>
      </c>
      <c r="C33" s="30">
        <v>93300</v>
      </c>
      <c r="D33" s="15">
        <v>1</v>
      </c>
      <c r="E33" s="30">
        <f t="shared" si="2"/>
        <v>93300</v>
      </c>
      <c r="F33" s="30">
        <f t="shared" si="0"/>
        <v>9330</v>
      </c>
      <c r="G33" s="30">
        <f t="shared" si="1"/>
        <v>1184910</v>
      </c>
    </row>
    <row r="34" spans="1:7" ht="28.5" customHeight="1">
      <c r="A34" s="15">
        <v>9</v>
      </c>
      <c r="B34" s="16" t="s">
        <v>19</v>
      </c>
      <c r="C34" s="30">
        <v>93300</v>
      </c>
      <c r="D34" s="15">
        <v>1</v>
      </c>
      <c r="E34" s="30">
        <f t="shared" si="2"/>
        <v>93300</v>
      </c>
      <c r="F34" s="30">
        <f t="shared" si="0"/>
        <v>9330</v>
      </c>
      <c r="G34" s="30">
        <f t="shared" si="1"/>
        <v>1184910</v>
      </c>
    </row>
    <row r="35" spans="1:7" ht="30" customHeight="1">
      <c r="A35" s="15">
        <v>10</v>
      </c>
      <c r="B35" s="16" t="s">
        <v>7</v>
      </c>
      <c r="C35" s="30">
        <v>93300</v>
      </c>
      <c r="D35" s="15">
        <v>3</v>
      </c>
      <c r="E35" s="30">
        <f t="shared" si="2"/>
        <v>279900</v>
      </c>
      <c r="F35" s="30">
        <f t="shared" si="0"/>
        <v>27990</v>
      </c>
      <c r="G35" s="30">
        <f t="shared" si="1"/>
        <v>3554730</v>
      </c>
    </row>
    <row r="36" spans="1:7" ht="27.75" customHeight="1">
      <c r="A36" s="15"/>
      <c r="B36" s="31" t="s">
        <v>14</v>
      </c>
      <c r="C36" s="33"/>
      <c r="D36" s="33">
        <f>SUM(D26:D35)</f>
        <v>12.36</v>
      </c>
      <c r="E36" s="32">
        <f>SUM(E26:E35)</f>
        <v>1260651.28</v>
      </c>
      <c r="F36" s="32">
        <f>SUM(F26:F35)</f>
        <v>126065.128</v>
      </c>
      <c r="G36" s="32">
        <f>SUM(G26:G35)</f>
        <v>16010271.255999999</v>
      </c>
    </row>
    <row r="37" spans="1:7" ht="20.25">
      <c r="A37" s="26"/>
      <c r="B37" s="20"/>
      <c r="C37" s="26"/>
      <c r="D37" s="26"/>
      <c r="E37" s="21"/>
      <c r="F37" s="21"/>
      <c r="G37" s="26"/>
    </row>
    <row r="38" spans="1:7" ht="20.25">
      <c r="A38" s="26"/>
      <c r="B38" s="20"/>
      <c r="C38" s="26"/>
      <c r="D38" s="26"/>
      <c r="E38" s="21"/>
      <c r="F38" s="21"/>
      <c r="G38" s="26"/>
    </row>
    <row r="39" spans="1:7">
      <c r="A39" s="17"/>
      <c r="B39" s="17"/>
      <c r="C39" s="17"/>
      <c r="D39" s="17"/>
      <c r="E39" s="17"/>
      <c r="F39" s="17"/>
      <c r="G39" s="8"/>
    </row>
    <row r="40" spans="1:7" ht="20.25">
      <c r="A40" s="13" t="s">
        <v>15</v>
      </c>
      <c r="B40" s="13"/>
      <c r="C40" s="13"/>
      <c r="D40" s="13"/>
      <c r="E40" s="3"/>
      <c r="F40" s="3"/>
      <c r="G40" s="8"/>
    </row>
    <row r="41" spans="1:7" ht="20.25">
      <c r="A41" s="13" t="s">
        <v>117</v>
      </c>
      <c r="B41" s="3"/>
      <c r="C41" s="3"/>
      <c r="D41" s="3"/>
      <c r="E41" s="13" t="s">
        <v>116</v>
      </c>
      <c r="F41" s="13"/>
      <c r="G41" s="8"/>
    </row>
    <row r="42" spans="1:7" ht="20.25">
      <c r="A42" s="13"/>
      <c r="B42" s="3"/>
      <c r="C42" s="3"/>
      <c r="D42" s="3"/>
      <c r="E42" s="13"/>
      <c r="F42" s="13"/>
      <c r="G42" s="8"/>
    </row>
    <row r="43" spans="1:7" ht="20.25">
      <c r="A43" s="13" t="s">
        <v>38</v>
      </c>
      <c r="B43" s="3"/>
      <c r="C43" s="3"/>
      <c r="D43" s="3"/>
      <c r="E43" s="13" t="s">
        <v>52</v>
      </c>
      <c r="F43" s="13"/>
      <c r="G43" s="8"/>
    </row>
    <row r="44" spans="1:7" ht="20.25">
      <c r="A44" s="13"/>
      <c r="B44" s="3"/>
      <c r="C44" s="3"/>
      <c r="D44" s="3"/>
      <c r="E44" s="13"/>
      <c r="F44" s="13"/>
      <c r="G44" s="8"/>
    </row>
    <row r="45" spans="1:7" ht="20.25">
      <c r="A45" s="13" t="s">
        <v>15</v>
      </c>
      <c r="B45" s="3"/>
      <c r="C45" s="3"/>
      <c r="D45" s="3"/>
      <c r="E45" s="13"/>
      <c r="F45" s="13"/>
      <c r="G45" s="8"/>
    </row>
    <row r="46" spans="1:7" ht="20.25">
      <c r="A46" s="13" t="s">
        <v>16</v>
      </c>
      <c r="B46" s="3"/>
      <c r="C46" s="3"/>
      <c r="D46" s="3"/>
      <c r="E46" s="13"/>
      <c r="F46" s="13"/>
      <c r="G46" s="8"/>
    </row>
    <row r="47" spans="1:7" ht="20.25">
      <c r="A47" s="13" t="s">
        <v>17</v>
      </c>
      <c r="B47" s="3"/>
      <c r="C47" s="3"/>
      <c r="D47" s="3"/>
      <c r="E47" s="13" t="s">
        <v>163</v>
      </c>
      <c r="F47" s="13"/>
      <c r="G47" s="8"/>
    </row>
    <row r="48" spans="1:7">
      <c r="A48" s="8"/>
      <c r="B48" s="8"/>
      <c r="C48" s="8"/>
      <c r="D48" s="8"/>
      <c r="E48" s="8"/>
      <c r="F48" s="8"/>
      <c r="G48" s="8"/>
    </row>
    <row r="49" spans="1:7" ht="16.5">
      <c r="A49" s="8"/>
      <c r="B49" s="8"/>
      <c r="C49" s="8"/>
      <c r="D49" s="8"/>
      <c r="E49" s="4"/>
      <c r="F49" s="4"/>
      <c r="G49" s="8"/>
    </row>
    <row r="50" spans="1:7" ht="17.25">
      <c r="A50" s="8"/>
      <c r="B50" s="8"/>
      <c r="C50" s="8"/>
      <c r="D50" s="8"/>
      <c r="E50" s="4" t="s">
        <v>120</v>
      </c>
      <c r="F50" s="4"/>
      <c r="G50" s="8"/>
    </row>
    <row r="51" spans="1:7">
      <c r="A51" s="8"/>
      <c r="B51" s="8"/>
      <c r="C51" s="8"/>
      <c r="D51" s="8"/>
      <c r="E51" s="8"/>
      <c r="F51" s="8"/>
      <c r="G51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topLeftCell="A42" zoomScaleSheetLayoutView="100" workbookViewId="0">
      <selection activeCell="A7" sqref="A7:XFD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6" width="24" customWidth="1"/>
    <col min="7" max="7" width="23.5703125" customWidth="1"/>
  </cols>
  <sheetData>
    <row r="1" spans="1:7" ht="18.75">
      <c r="E1" s="9" t="s">
        <v>105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74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164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162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0.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54</v>
      </c>
      <c r="B18" s="44"/>
      <c r="C18" s="44"/>
      <c r="D18" s="44"/>
      <c r="E18" s="44"/>
      <c r="F18" s="39"/>
      <c r="G18" s="8"/>
    </row>
    <row r="19" spans="1:7" ht="20.25">
      <c r="A19" s="24"/>
      <c r="B19" s="24"/>
      <c r="C19" s="12" t="s">
        <v>26</v>
      </c>
      <c r="D19" s="24"/>
      <c r="E19" s="24"/>
      <c r="F19" s="38"/>
      <c r="G19" s="8"/>
    </row>
    <row r="20" spans="1:7" ht="20.25">
      <c r="A20" s="3"/>
      <c r="B20" s="13" t="s">
        <v>64</v>
      </c>
      <c r="C20" s="18">
        <v>17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66</v>
      </c>
      <c r="F23" s="14" t="s">
        <v>128</v>
      </c>
      <c r="G23" s="14" t="s">
        <v>86</v>
      </c>
    </row>
    <row r="24" spans="1:7" ht="26.2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6.25" customHeight="1">
      <c r="A25" s="15">
        <v>2</v>
      </c>
      <c r="B25" s="16" t="s">
        <v>12</v>
      </c>
      <c r="C25" s="30">
        <v>95000</v>
      </c>
      <c r="D25" s="15">
        <v>0.5</v>
      </c>
      <c r="E25" s="30">
        <f>SUM(C25*D25)</f>
        <v>47500</v>
      </c>
      <c r="F25" s="30">
        <f t="shared" ref="F25:F34" si="0">SUM(E25*10%)</f>
        <v>4750</v>
      </c>
      <c r="G25" s="30">
        <f t="shared" ref="G25:G34" si="1">SUM(E25*5)+((E25+F25)*7)</f>
        <v>603250</v>
      </c>
    </row>
    <row r="26" spans="1:7" ht="27" customHeight="1">
      <c r="A26" s="15">
        <v>2</v>
      </c>
      <c r="B26" s="16" t="s">
        <v>5</v>
      </c>
      <c r="C26" s="30">
        <v>95000</v>
      </c>
      <c r="D26" s="15">
        <v>0.5</v>
      </c>
      <c r="E26" s="30">
        <f t="shared" ref="E26:E34" si="2">SUM(C26*D26)</f>
        <v>47500</v>
      </c>
      <c r="F26" s="30">
        <f t="shared" si="0"/>
        <v>4750</v>
      </c>
      <c r="G26" s="30">
        <f t="shared" si="1"/>
        <v>603250</v>
      </c>
    </row>
    <row r="27" spans="1:7" ht="24.75" customHeight="1">
      <c r="A27" s="15">
        <v>3</v>
      </c>
      <c r="B27" s="16" t="s">
        <v>8</v>
      </c>
      <c r="C27" s="30">
        <v>95000</v>
      </c>
      <c r="D27" s="15">
        <v>0.75</v>
      </c>
      <c r="E27" s="30">
        <f t="shared" si="2"/>
        <v>71250</v>
      </c>
      <c r="F27" s="30">
        <f t="shared" si="0"/>
        <v>7125</v>
      </c>
      <c r="G27" s="30">
        <f t="shared" si="1"/>
        <v>904875</v>
      </c>
    </row>
    <row r="28" spans="1:7" ht="25.5" customHeight="1">
      <c r="A28" s="15">
        <v>4</v>
      </c>
      <c r="B28" s="16" t="s">
        <v>9</v>
      </c>
      <c r="C28" s="30">
        <v>95000</v>
      </c>
      <c r="D28" s="15">
        <v>0.75</v>
      </c>
      <c r="E28" s="30">
        <f t="shared" si="2"/>
        <v>71250</v>
      </c>
      <c r="F28" s="30">
        <f t="shared" si="0"/>
        <v>7125</v>
      </c>
      <c r="G28" s="30">
        <f t="shared" si="1"/>
        <v>904875</v>
      </c>
    </row>
    <row r="29" spans="1:7" ht="25.5" customHeight="1">
      <c r="A29" s="15">
        <v>5</v>
      </c>
      <c r="B29" s="16" t="s">
        <v>6</v>
      </c>
      <c r="C29" s="30">
        <v>119048</v>
      </c>
      <c r="D29" s="15">
        <v>3.36</v>
      </c>
      <c r="E29" s="30">
        <f t="shared" si="2"/>
        <v>400001.27999999997</v>
      </c>
      <c r="F29" s="30">
        <f t="shared" si="0"/>
        <v>40000.127999999997</v>
      </c>
      <c r="G29" s="30">
        <f t="shared" si="1"/>
        <v>5080016.2559999991</v>
      </c>
    </row>
    <row r="30" spans="1:7" ht="26.25" customHeight="1">
      <c r="A30" s="15">
        <v>6</v>
      </c>
      <c r="B30" s="16" t="s">
        <v>11</v>
      </c>
      <c r="C30" s="30">
        <v>93300</v>
      </c>
      <c r="D30" s="15">
        <v>0.5</v>
      </c>
      <c r="E30" s="30">
        <f t="shared" si="2"/>
        <v>46650</v>
      </c>
      <c r="F30" s="30">
        <f t="shared" si="0"/>
        <v>4665</v>
      </c>
      <c r="G30" s="30">
        <f t="shared" si="1"/>
        <v>592455</v>
      </c>
    </row>
    <row r="31" spans="1:7" ht="25.5" customHeight="1">
      <c r="A31" s="15">
        <v>7</v>
      </c>
      <c r="B31" s="16" t="s">
        <v>10</v>
      </c>
      <c r="C31" s="30">
        <v>93300</v>
      </c>
      <c r="D31" s="15">
        <v>1</v>
      </c>
      <c r="E31" s="30">
        <f t="shared" si="2"/>
        <v>93300</v>
      </c>
      <c r="F31" s="30">
        <f t="shared" si="0"/>
        <v>9330</v>
      </c>
      <c r="G31" s="30">
        <f t="shared" si="1"/>
        <v>1184910</v>
      </c>
    </row>
    <row r="32" spans="1:7" ht="23.25" customHeight="1">
      <c r="A32" s="15">
        <v>8</v>
      </c>
      <c r="B32" s="16" t="s">
        <v>19</v>
      </c>
      <c r="C32" s="30">
        <v>93300</v>
      </c>
      <c r="D32" s="15">
        <v>1</v>
      </c>
      <c r="E32" s="30">
        <f t="shared" si="2"/>
        <v>93300</v>
      </c>
      <c r="F32" s="30">
        <f t="shared" si="0"/>
        <v>9330</v>
      </c>
      <c r="G32" s="30">
        <f t="shared" si="1"/>
        <v>1184910</v>
      </c>
    </row>
    <row r="33" spans="1:7" ht="24.75" customHeight="1">
      <c r="A33" s="15">
        <v>9</v>
      </c>
      <c r="B33" s="16" t="s">
        <v>18</v>
      </c>
      <c r="C33" s="30">
        <v>93300</v>
      </c>
      <c r="D33" s="15">
        <v>0.5</v>
      </c>
      <c r="E33" s="30">
        <f t="shared" si="2"/>
        <v>46650</v>
      </c>
      <c r="F33" s="30">
        <f t="shared" si="0"/>
        <v>4665</v>
      </c>
      <c r="G33" s="30">
        <f t="shared" si="1"/>
        <v>592455</v>
      </c>
    </row>
    <row r="34" spans="1:7" ht="25.5" customHeight="1">
      <c r="A34" s="15">
        <v>10</v>
      </c>
      <c r="B34" s="16" t="s">
        <v>7</v>
      </c>
      <c r="C34" s="30">
        <v>93300</v>
      </c>
      <c r="D34" s="15">
        <v>3</v>
      </c>
      <c r="E34" s="30">
        <f t="shared" si="2"/>
        <v>279900</v>
      </c>
      <c r="F34" s="30">
        <f t="shared" si="0"/>
        <v>27990</v>
      </c>
      <c r="G34" s="30">
        <f t="shared" si="1"/>
        <v>3554730</v>
      </c>
    </row>
    <row r="35" spans="1:7" ht="25.5" customHeight="1">
      <c r="A35" s="15"/>
      <c r="B35" s="31" t="s">
        <v>14</v>
      </c>
      <c r="C35" s="36"/>
      <c r="D35" s="33">
        <f>SUM(D24:D34)</f>
        <v>12.86</v>
      </c>
      <c r="E35" s="32">
        <f>SUM(E24:E34)</f>
        <v>1307301.28</v>
      </c>
      <c r="F35" s="32">
        <f>SUM(F24:F34)</f>
        <v>130730.128</v>
      </c>
      <c r="G35" s="32">
        <f>SUM(G24:G34)</f>
        <v>16602726.255999999</v>
      </c>
    </row>
    <row r="36" spans="1:7" ht="31.5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36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113</v>
      </c>
      <c r="B40" s="3"/>
      <c r="C40" s="3"/>
      <c r="D40" s="3"/>
      <c r="E40" s="13" t="s">
        <v>122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A1:K49"/>
  <sheetViews>
    <sheetView view="pageBreakPreview" zoomScaleSheetLayoutView="100" workbookViewId="0">
      <selection activeCell="A7" sqref="A7:XFD11"/>
    </sheetView>
  </sheetViews>
  <sheetFormatPr defaultRowHeight="15"/>
  <cols>
    <col min="1" max="1" width="7" customWidth="1"/>
    <col min="2" max="2" width="33.7109375" customWidth="1"/>
    <col min="3" max="3" width="23" customWidth="1"/>
    <col min="4" max="4" width="21.5703125" customWidth="1"/>
    <col min="5" max="6" width="24.28515625" customWidth="1"/>
    <col min="7" max="7" width="24.42578125" customWidth="1"/>
  </cols>
  <sheetData>
    <row r="1" spans="1:7" ht="18.75">
      <c r="E1" s="9" t="s">
        <v>106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74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165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162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9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11" ht="20.25">
      <c r="A17" s="43"/>
      <c r="B17" s="43"/>
      <c r="C17" s="43"/>
      <c r="D17" s="43"/>
      <c r="E17" s="43"/>
      <c r="F17" s="38"/>
      <c r="G17" s="8"/>
    </row>
    <row r="18" spans="1:11" ht="20.25">
      <c r="A18" s="44" t="s">
        <v>55</v>
      </c>
      <c r="B18" s="44"/>
      <c r="C18" s="44"/>
      <c r="D18" s="44"/>
      <c r="E18" s="44"/>
      <c r="F18" s="39"/>
      <c r="G18" s="8"/>
    </row>
    <row r="19" spans="1:11" ht="20.25">
      <c r="A19" s="27"/>
      <c r="B19" s="27"/>
      <c r="C19" s="12" t="s">
        <v>26</v>
      </c>
      <c r="D19" s="27"/>
      <c r="E19" s="27"/>
      <c r="F19" s="38"/>
      <c r="G19" s="8"/>
    </row>
    <row r="20" spans="1:11" ht="20.25">
      <c r="A20" s="3"/>
      <c r="B20" s="13" t="s">
        <v>64</v>
      </c>
      <c r="C20" s="18">
        <v>24</v>
      </c>
      <c r="D20" s="3"/>
      <c r="E20" s="3"/>
      <c r="F20" s="3"/>
      <c r="G20" s="8"/>
    </row>
    <row r="21" spans="1:11" ht="20.25">
      <c r="A21" s="13"/>
      <c r="B21" s="3"/>
      <c r="C21" s="3"/>
      <c r="D21" s="3"/>
      <c r="E21" s="3"/>
      <c r="F21" s="3"/>
      <c r="G21" s="8"/>
    </row>
    <row r="22" spans="1:11" ht="20.25">
      <c r="A22" s="13"/>
      <c r="B22" s="3"/>
      <c r="C22" s="3"/>
      <c r="D22" s="3"/>
      <c r="E22" s="3"/>
      <c r="F22" s="3"/>
      <c r="G22" s="8"/>
    </row>
    <row r="23" spans="1:11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70</v>
      </c>
      <c r="F23" s="14" t="s">
        <v>128</v>
      </c>
      <c r="G23" s="14" t="s">
        <v>87</v>
      </c>
    </row>
    <row r="24" spans="1:11" ht="33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11" ht="30" customHeight="1">
      <c r="A25" s="15">
        <v>2</v>
      </c>
      <c r="B25" s="16" t="s">
        <v>5</v>
      </c>
      <c r="C25" s="30">
        <v>95000</v>
      </c>
      <c r="D25" s="15">
        <v>1</v>
      </c>
      <c r="E25" s="30">
        <f t="shared" ref="E25:E34" si="0">SUM(C25*D25)</f>
        <v>95000</v>
      </c>
      <c r="F25" s="30">
        <f t="shared" ref="F25:F34" si="1">SUM(E25*10%)</f>
        <v>9500</v>
      </c>
      <c r="G25" s="30">
        <f t="shared" ref="G25:G34" si="2">SUM(E25*5)+((E25+F25)*7)</f>
        <v>1206500</v>
      </c>
    </row>
    <row r="26" spans="1:11" ht="32.25" customHeight="1">
      <c r="A26" s="15">
        <v>3</v>
      </c>
      <c r="B26" s="16" t="s">
        <v>8</v>
      </c>
      <c r="C26" s="30">
        <v>95000</v>
      </c>
      <c r="D26" s="15">
        <v>1.25</v>
      </c>
      <c r="E26" s="30">
        <f t="shared" si="0"/>
        <v>118750</v>
      </c>
      <c r="F26" s="30">
        <f t="shared" si="1"/>
        <v>11875</v>
      </c>
      <c r="G26" s="30">
        <f t="shared" si="2"/>
        <v>1508125</v>
      </c>
    </row>
    <row r="27" spans="1:11" ht="31.5" customHeight="1">
      <c r="A27" s="15">
        <v>4</v>
      </c>
      <c r="B27" s="16" t="s">
        <v>9</v>
      </c>
      <c r="C27" s="30">
        <v>95000</v>
      </c>
      <c r="D27" s="15">
        <v>1</v>
      </c>
      <c r="E27" s="30">
        <f t="shared" si="0"/>
        <v>95000</v>
      </c>
      <c r="F27" s="30">
        <f t="shared" si="1"/>
        <v>9500</v>
      </c>
      <c r="G27" s="30">
        <f t="shared" si="2"/>
        <v>1206500</v>
      </c>
    </row>
    <row r="28" spans="1:11" ht="28.5" customHeight="1">
      <c r="A28" s="15">
        <v>5</v>
      </c>
      <c r="B28" s="16" t="s">
        <v>6</v>
      </c>
      <c r="C28" s="30">
        <v>119048</v>
      </c>
      <c r="D28" s="15">
        <v>5.6</v>
      </c>
      <c r="E28" s="30">
        <f t="shared" si="0"/>
        <v>666668.79999999993</v>
      </c>
      <c r="F28" s="30">
        <f t="shared" si="1"/>
        <v>66666.87999999999</v>
      </c>
      <c r="G28" s="30">
        <f t="shared" si="2"/>
        <v>8466693.7599999998</v>
      </c>
    </row>
    <row r="29" spans="1:11" ht="27.75" customHeight="1">
      <c r="A29" s="15">
        <v>6</v>
      </c>
      <c r="B29" s="16" t="s">
        <v>11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11" ht="27.7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  <c r="K30" s="5"/>
    </row>
    <row r="31" spans="1:11" ht="30" customHeight="1">
      <c r="A31" s="15">
        <v>8</v>
      </c>
      <c r="B31" s="16" t="s">
        <v>19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  <c r="K31" s="5"/>
    </row>
    <row r="32" spans="1:11" ht="29.25" customHeight="1">
      <c r="A32" s="15">
        <v>9</v>
      </c>
      <c r="B32" s="16" t="s">
        <v>12</v>
      </c>
      <c r="C32" s="30">
        <v>95000</v>
      </c>
      <c r="D32" s="15">
        <v>1</v>
      </c>
      <c r="E32" s="30">
        <f t="shared" si="0"/>
        <v>95000</v>
      </c>
      <c r="F32" s="30">
        <f t="shared" si="1"/>
        <v>9500</v>
      </c>
      <c r="G32" s="30">
        <f t="shared" si="2"/>
        <v>1206500</v>
      </c>
    </row>
    <row r="33" spans="1:7" ht="30.75" customHeight="1">
      <c r="A33" s="15">
        <v>10</v>
      </c>
      <c r="B33" s="16" t="s">
        <v>20</v>
      </c>
      <c r="C33" s="30">
        <v>93300</v>
      </c>
      <c r="D33" s="15">
        <v>0.5</v>
      </c>
      <c r="E33" s="30">
        <f t="shared" si="0"/>
        <v>46650</v>
      </c>
      <c r="F33" s="30">
        <f t="shared" si="1"/>
        <v>4665</v>
      </c>
      <c r="G33" s="30">
        <f t="shared" si="2"/>
        <v>592455</v>
      </c>
    </row>
    <row r="34" spans="1:7" ht="39.75" customHeight="1">
      <c r="A34" s="15">
        <v>11</v>
      </c>
      <c r="B34" s="16" t="s">
        <v>7</v>
      </c>
      <c r="C34" s="30">
        <v>93300</v>
      </c>
      <c r="D34" s="15">
        <v>5</v>
      </c>
      <c r="E34" s="30">
        <f t="shared" si="0"/>
        <v>466500</v>
      </c>
      <c r="F34" s="30">
        <f t="shared" si="1"/>
        <v>46650</v>
      </c>
      <c r="G34" s="30">
        <f t="shared" si="2"/>
        <v>5924550</v>
      </c>
    </row>
    <row r="35" spans="1:7" ht="31.5" customHeight="1">
      <c r="A35" s="15"/>
      <c r="B35" s="16" t="s">
        <v>14</v>
      </c>
      <c r="C35" s="15"/>
      <c r="D35" s="15">
        <f>SUM(D24:D34)</f>
        <v>19.350000000000001</v>
      </c>
      <c r="E35" s="30">
        <f>SUM(E24:E34)</f>
        <v>1973468.7999999998</v>
      </c>
      <c r="F35" s="30">
        <f>SUM(F24:F34)</f>
        <v>197346.88</v>
      </c>
      <c r="G35" s="30">
        <f>SUM(G24:G34)</f>
        <v>25063053.759999998</v>
      </c>
    </row>
    <row r="36" spans="1:7" ht="33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36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56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  <row r="49" spans="1:7">
      <c r="A49" s="8"/>
      <c r="B49" s="8"/>
      <c r="C49" s="8"/>
      <c r="D49" s="8"/>
      <c r="E49" s="8"/>
      <c r="F49" s="8"/>
      <c r="G49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G51"/>
  <sheetViews>
    <sheetView view="pageBreakPreview" topLeftCell="A36" zoomScaleSheetLayoutView="100" workbookViewId="0">
      <selection activeCell="E46" sqref="E4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1.28515625" customWidth="1"/>
    <col min="7" max="7" width="23.85546875" customWidth="1"/>
  </cols>
  <sheetData>
    <row r="1" spans="1:7" ht="18.75">
      <c r="A1" s="1"/>
      <c r="B1" s="1"/>
      <c r="C1" s="1"/>
      <c r="D1" s="1"/>
      <c r="E1" s="9" t="s">
        <v>90</v>
      </c>
      <c r="F1" s="9"/>
    </row>
    <row r="2" spans="1:7" ht="18.75">
      <c r="A2" s="1"/>
      <c r="B2" s="1"/>
      <c r="C2" s="1"/>
      <c r="D2" s="1"/>
      <c r="E2" s="9" t="s">
        <v>0</v>
      </c>
      <c r="F2" s="9"/>
    </row>
    <row r="3" spans="1:7" ht="18.75">
      <c r="A3" s="1"/>
      <c r="B3" s="1"/>
      <c r="C3" s="1"/>
      <c r="D3" s="1"/>
      <c r="E3" s="9" t="s">
        <v>1</v>
      </c>
      <c r="F3" s="9"/>
    </row>
    <row r="4" spans="1:7" ht="18.75">
      <c r="A4" s="1"/>
      <c r="B4" s="1"/>
      <c r="C4" s="1"/>
      <c r="D4" s="1"/>
      <c r="E4" s="9" t="s">
        <v>130</v>
      </c>
      <c r="F4" s="9"/>
    </row>
    <row r="5" spans="1:7" ht="18.75">
      <c r="A5" s="1"/>
      <c r="B5" s="1"/>
      <c r="C5" s="1"/>
      <c r="D5" s="1"/>
      <c r="E5" s="9" t="s">
        <v>75</v>
      </c>
      <c r="F5" s="9"/>
    </row>
    <row r="6" spans="1:7" ht="18.75">
      <c r="A6" s="1"/>
      <c r="B6" s="1"/>
      <c r="C6" s="1"/>
      <c r="D6" s="1"/>
      <c r="E6" s="9"/>
      <c r="F6" s="9"/>
    </row>
    <row r="7" spans="1:7" ht="18.75" hidden="1">
      <c r="A7" s="6"/>
      <c r="B7" s="6"/>
      <c r="C7" s="6"/>
      <c r="D7" s="8"/>
      <c r="E7" s="9" t="s">
        <v>131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132</v>
      </c>
      <c r="F10" s="9"/>
      <c r="G10" s="10"/>
    </row>
    <row r="11" spans="1:7" ht="18.75" hidden="1">
      <c r="A11" s="6"/>
      <c r="B11" s="6"/>
      <c r="C11" s="6"/>
      <c r="D11" s="8"/>
      <c r="E11" s="9" t="s">
        <v>133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4.2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22</v>
      </c>
      <c r="B18" s="44"/>
      <c r="C18" s="44"/>
      <c r="D18" s="44"/>
      <c r="E18" s="44"/>
      <c r="F18" s="39"/>
      <c r="G18" s="8"/>
    </row>
    <row r="19" spans="1:7" ht="20.25">
      <c r="A19" s="27"/>
      <c r="B19" s="27"/>
      <c r="C19" s="12" t="s">
        <v>26</v>
      </c>
      <c r="D19" s="27"/>
      <c r="E19" s="27"/>
      <c r="F19" s="38"/>
      <c r="G19" s="8"/>
    </row>
    <row r="20" spans="1:7" ht="20.25">
      <c r="A20" s="3"/>
      <c r="B20" s="13" t="s">
        <v>64</v>
      </c>
      <c r="C20" s="18">
        <v>25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85</v>
      </c>
    </row>
    <row r="24" spans="1:7" ht="27.7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SUM(D24*C24)</f>
        <v>110000</v>
      </c>
      <c r="F24" s="30">
        <f>SUM(E24*10%)</f>
        <v>11000</v>
      </c>
      <c r="G24" s="30">
        <f>SUM(E24*5)+((E24+F24)*7)</f>
        <v>1397000</v>
      </c>
    </row>
    <row r="25" spans="1:7" ht="27" customHeight="1">
      <c r="A25" s="15">
        <v>2</v>
      </c>
      <c r="B25" s="16" t="s">
        <v>12</v>
      </c>
      <c r="C25" s="30">
        <v>95000</v>
      </c>
      <c r="D25" s="15">
        <v>1</v>
      </c>
      <c r="E25" s="30">
        <f t="shared" ref="E25:E36" si="0">SUM(D25*C25)</f>
        <v>95000</v>
      </c>
      <c r="F25" s="30">
        <f t="shared" ref="F25:F36" si="1">SUM(E25*10%)</f>
        <v>9500</v>
      </c>
      <c r="G25" s="30">
        <f t="shared" ref="G25:G36" si="2">SUM(E25*5)+((E25+F25)*7)</f>
        <v>1206500</v>
      </c>
    </row>
    <row r="26" spans="1:7" ht="23.25" customHeight="1">
      <c r="A26" s="15">
        <v>3</v>
      </c>
      <c r="B26" s="16" t="s">
        <v>5</v>
      </c>
      <c r="C26" s="30">
        <v>95000</v>
      </c>
      <c r="D26" s="15">
        <v>1</v>
      </c>
      <c r="E26" s="30">
        <f t="shared" si="0"/>
        <v>95000</v>
      </c>
      <c r="F26" s="30">
        <f t="shared" si="1"/>
        <v>9500</v>
      </c>
      <c r="G26" s="30">
        <f t="shared" si="2"/>
        <v>1206500</v>
      </c>
    </row>
    <row r="27" spans="1:7" ht="26.25" customHeight="1">
      <c r="A27" s="15">
        <v>4</v>
      </c>
      <c r="B27" s="16" t="s">
        <v>8</v>
      </c>
      <c r="C27" s="30">
        <v>95000</v>
      </c>
      <c r="D27" s="15">
        <v>1.25</v>
      </c>
      <c r="E27" s="30">
        <f t="shared" si="0"/>
        <v>118750</v>
      </c>
      <c r="F27" s="30">
        <f t="shared" si="1"/>
        <v>11875</v>
      </c>
      <c r="G27" s="30">
        <f t="shared" si="2"/>
        <v>1508125</v>
      </c>
    </row>
    <row r="28" spans="1:7" ht="24.75" customHeight="1">
      <c r="A28" s="15">
        <v>5</v>
      </c>
      <c r="B28" s="16" t="s">
        <v>9</v>
      </c>
      <c r="C28" s="30">
        <v>95000</v>
      </c>
      <c r="D28" s="15">
        <v>1</v>
      </c>
      <c r="E28" s="30">
        <f t="shared" si="0"/>
        <v>95000</v>
      </c>
      <c r="F28" s="30">
        <f t="shared" si="1"/>
        <v>9500</v>
      </c>
      <c r="G28" s="30">
        <f t="shared" si="2"/>
        <v>1206500</v>
      </c>
    </row>
    <row r="29" spans="1:7" ht="25.5" customHeight="1">
      <c r="A29" s="15">
        <v>6</v>
      </c>
      <c r="B29" s="16" t="s">
        <v>6</v>
      </c>
      <c r="C29" s="30">
        <v>119048</v>
      </c>
      <c r="D29" s="15">
        <v>5.6</v>
      </c>
      <c r="E29" s="30">
        <f t="shared" si="0"/>
        <v>666668.79999999993</v>
      </c>
      <c r="F29" s="30">
        <f t="shared" si="1"/>
        <v>66666.87999999999</v>
      </c>
      <c r="G29" s="30">
        <f t="shared" si="2"/>
        <v>8466693.7599999998</v>
      </c>
    </row>
    <row r="30" spans="1:7" ht="25.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4" customHeight="1">
      <c r="A31" s="15">
        <v>8</v>
      </c>
      <c r="B31" s="16" t="s">
        <v>11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6.25" customHeight="1">
      <c r="A32" s="15">
        <v>9</v>
      </c>
      <c r="B32" s="16" t="s">
        <v>13</v>
      </c>
      <c r="C32" s="30">
        <v>93300</v>
      </c>
      <c r="D32" s="15">
        <v>0.25</v>
      </c>
      <c r="E32" s="30">
        <f t="shared" si="0"/>
        <v>23325</v>
      </c>
      <c r="F32" s="30">
        <f t="shared" si="1"/>
        <v>2332.5</v>
      </c>
      <c r="G32" s="30">
        <f t="shared" si="2"/>
        <v>296227.5</v>
      </c>
    </row>
    <row r="33" spans="1:7" ht="24" customHeight="1">
      <c r="A33" s="15">
        <v>10</v>
      </c>
      <c r="B33" s="16" t="s">
        <v>19</v>
      </c>
      <c r="C33" s="30">
        <v>93300</v>
      </c>
      <c r="D33" s="15">
        <v>1</v>
      </c>
      <c r="E33" s="30">
        <f t="shared" si="0"/>
        <v>93300</v>
      </c>
      <c r="F33" s="30">
        <f t="shared" si="1"/>
        <v>9330</v>
      </c>
      <c r="G33" s="30">
        <f t="shared" si="2"/>
        <v>1184910</v>
      </c>
    </row>
    <row r="34" spans="1:7" ht="25.5" customHeight="1">
      <c r="A34" s="15">
        <v>11</v>
      </c>
      <c r="B34" s="16" t="s">
        <v>20</v>
      </c>
      <c r="C34" s="30">
        <v>93300</v>
      </c>
      <c r="D34" s="15">
        <v>0.5</v>
      </c>
      <c r="E34" s="30">
        <f t="shared" si="0"/>
        <v>46650</v>
      </c>
      <c r="F34" s="30">
        <f t="shared" si="1"/>
        <v>4665</v>
      </c>
      <c r="G34" s="30">
        <f t="shared" si="2"/>
        <v>592455</v>
      </c>
    </row>
    <row r="35" spans="1:7" ht="25.5" customHeight="1">
      <c r="A35" s="15">
        <v>12</v>
      </c>
      <c r="B35" s="16" t="s">
        <v>112</v>
      </c>
      <c r="C35" s="30">
        <v>93300</v>
      </c>
      <c r="D35" s="15">
        <v>0.5</v>
      </c>
      <c r="E35" s="30">
        <f t="shared" si="0"/>
        <v>46650</v>
      </c>
      <c r="F35" s="30">
        <f t="shared" si="1"/>
        <v>4665</v>
      </c>
      <c r="G35" s="30">
        <f t="shared" si="2"/>
        <v>592455</v>
      </c>
    </row>
    <row r="36" spans="1:7" ht="23.25" customHeight="1">
      <c r="A36" s="15">
        <v>13</v>
      </c>
      <c r="B36" s="16" t="s">
        <v>7</v>
      </c>
      <c r="C36" s="30">
        <v>93300</v>
      </c>
      <c r="D36" s="15">
        <v>5</v>
      </c>
      <c r="E36" s="30">
        <f t="shared" si="0"/>
        <v>466500</v>
      </c>
      <c r="F36" s="30">
        <f t="shared" si="1"/>
        <v>46650</v>
      </c>
      <c r="G36" s="30">
        <f t="shared" si="2"/>
        <v>5924550</v>
      </c>
    </row>
    <row r="37" spans="1:7" ht="25.5" customHeight="1">
      <c r="A37" s="15"/>
      <c r="B37" s="31" t="s">
        <v>14</v>
      </c>
      <c r="C37" s="33"/>
      <c r="D37" s="33">
        <f>SUM(D24:D36)</f>
        <v>20.100000000000001</v>
      </c>
      <c r="E37" s="32">
        <f>SUM(E24:E36)</f>
        <v>2043443.7999999998</v>
      </c>
      <c r="F37" s="32">
        <f>SUM(F24:F36)</f>
        <v>204344.38</v>
      </c>
      <c r="G37" s="32">
        <f>SUM(G24:G36)</f>
        <v>25951736.259999998</v>
      </c>
    </row>
    <row r="38" spans="1:7" ht="36" customHeight="1">
      <c r="A38" s="17"/>
      <c r="B38" s="17"/>
      <c r="C38" s="17"/>
      <c r="D38" s="17"/>
      <c r="E38" s="17"/>
      <c r="F38" s="17"/>
      <c r="G38" s="8"/>
    </row>
    <row r="39" spans="1:7" ht="20.25">
      <c r="A39" s="13" t="s">
        <v>15</v>
      </c>
      <c r="B39" s="13"/>
      <c r="C39" s="13"/>
      <c r="D39" s="13"/>
      <c r="E39" s="3"/>
      <c r="F39" s="3"/>
      <c r="G39" s="8"/>
    </row>
    <row r="40" spans="1:7" ht="20.25">
      <c r="A40" s="13" t="s">
        <v>117</v>
      </c>
      <c r="B40" s="3"/>
      <c r="C40" s="3"/>
      <c r="D40" s="3"/>
      <c r="E40" s="13" t="s">
        <v>116</v>
      </c>
      <c r="F40" s="13"/>
      <c r="G40" s="8"/>
    </row>
    <row r="41" spans="1:7" ht="39" customHeight="1">
      <c r="A41" s="13"/>
      <c r="B41" s="3"/>
      <c r="C41" s="3"/>
      <c r="D41" s="3"/>
      <c r="E41" s="13"/>
      <c r="F41" s="13"/>
      <c r="G41" s="8"/>
    </row>
    <row r="42" spans="1:7" ht="20.25">
      <c r="A42" s="13" t="s">
        <v>38</v>
      </c>
      <c r="B42" s="3"/>
      <c r="C42" s="3"/>
      <c r="D42" s="3"/>
      <c r="E42" s="13" t="s">
        <v>81</v>
      </c>
      <c r="F42" s="13"/>
      <c r="G42" s="8"/>
    </row>
    <row r="43" spans="1:7" ht="20.25">
      <c r="A43" s="13"/>
      <c r="B43" s="3"/>
      <c r="C43" s="3"/>
      <c r="D43" s="3"/>
      <c r="E43" s="13"/>
      <c r="F43" s="13"/>
      <c r="G43" s="8"/>
    </row>
    <row r="44" spans="1:7" ht="20.25">
      <c r="A44" s="13" t="s">
        <v>15</v>
      </c>
      <c r="B44" s="3"/>
      <c r="C44" s="3"/>
      <c r="D44" s="3"/>
      <c r="E44" s="13"/>
      <c r="F44" s="13"/>
      <c r="G44" s="8"/>
    </row>
    <row r="45" spans="1:7" ht="20.25">
      <c r="A45" s="13" t="s">
        <v>16</v>
      </c>
      <c r="B45" s="3"/>
      <c r="C45" s="3"/>
      <c r="D45" s="3"/>
      <c r="E45" s="13"/>
      <c r="F45" s="13"/>
      <c r="G45" s="8"/>
    </row>
    <row r="46" spans="1:7" ht="20.25">
      <c r="A46" s="13" t="s">
        <v>17</v>
      </c>
      <c r="B46" s="3"/>
      <c r="C46" s="3"/>
      <c r="D46" s="3"/>
      <c r="E46" s="13" t="s">
        <v>163</v>
      </c>
      <c r="F46" s="13"/>
      <c r="G46" s="8"/>
    </row>
    <row r="47" spans="1:7">
      <c r="A47" s="8"/>
      <c r="B47" s="8"/>
      <c r="C47" s="8"/>
      <c r="D47" s="8"/>
      <c r="E47" s="8"/>
      <c r="F47" s="8"/>
      <c r="G47" s="8"/>
    </row>
    <row r="48" spans="1:7" ht="16.5">
      <c r="A48" s="8"/>
      <c r="B48" s="8"/>
      <c r="C48" s="8"/>
      <c r="D48" s="8"/>
      <c r="E48" s="4"/>
      <c r="F48" s="4"/>
      <c r="G48" s="8"/>
    </row>
    <row r="49" spans="1:7" ht="17.25">
      <c r="A49" s="8"/>
      <c r="B49" s="8"/>
      <c r="C49" s="8"/>
      <c r="D49" s="8"/>
      <c r="E49" s="4" t="s">
        <v>120</v>
      </c>
      <c r="F49" s="4"/>
      <c r="G49" s="8"/>
    </row>
    <row r="50" spans="1:7">
      <c r="A50" s="8"/>
      <c r="B50" s="8"/>
      <c r="C50" s="8"/>
      <c r="D50" s="8"/>
      <c r="E50" s="8"/>
      <c r="F50" s="8"/>
      <c r="G50" s="8"/>
    </row>
    <row r="51" spans="1:7">
      <c r="A51" s="8"/>
      <c r="B51" s="8"/>
      <c r="C51" s="8"/>
      <c r="D51" s="8"/>
      <c r="E51" s="8"/>
      <c r="F51" s="8"/>
      <c r="G51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1:G51"/>
  <sheetViews>
    <sheetView view="pageBreakPreview" zoomScaleSheetLayoutView="100" workbookViewId="0">
      <selection activeCell="A7" sqref="A7:XFD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6" width="24.7109375" customWidth="1"/>
    <col min="7" max="7" width="23.85546875" customWidth="1"/>
  </cols>
  <sheetData>
    <row r="1" spans="1:7" ht="18.75">
      <c r="E1" s="9" t="s">
        <v>107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74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166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162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0.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57</v>
      </c>
      <c r="B18" s="44"/>
      <c r="C18" s="44"/>
      <c r="D18" s="44"/>
      <c r="E18" s="44"/>
      <c r="F18" s="39"/>
      <c r="G18" s="8"/>
    </row>
    <row r="19" spans="1:7" ht="27.75" customHeight="1">
      <c r="A19" s="27"/>
      <c r="B19" s="27"/>
      <c r="C19" s="12" t="s">
        <v>26</v>
      </c>
      <c r="D19" s="27"/>
      <c r="E19" s="27"/>
      <c r="F19" s="38"/>
      <c r="G19" s="8"/>
    </row>
    <row r="20" spans="1:7" ht="20.25">
      <c r="A20" s="3"/>
      <c r="B20" s="13" t="s">
        <v>64</v>
      </c>
      <c r="C20" s="18">
        <v>25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88</v>
      </c>
    </row>
    <row r="24" spans="1:7" ht="25.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4.75" customHeight="1">
      <c r="A25" s="15">
        <v>2</v>
      </c>
      <c r="B25" s="16" t="s">
        <v>5</v>
      </c>
      <c r="C25" s="30">
        <v>95000</v>
      </c>
      <c r="D25" s="15">
        <v>1</v>
      </c>
      <c r="E25" s="30">
        <f t="shared" ref="E25:E37" si="0">SUM(C25*D25)</f>
        <v>95000</v>
      </c>
      <c r="F25" s="30">
        <f t="shared" ref="F25:F37" si="1">SUM(E25*10%)</f>
        <v>9500</v>
      </c>
      <c r="G25" s="30">
        <f t="shared" ref="G25:G37" si="2">SUM(E25*5)+((E25+F25)*7)</f>
        <v>1206500</v>
      </c>
    </row>
    <row r="26" spans="1:7" ht="23.25" customHeight="1">
      <c r="A26" s="15">
        <v>3</v>
      </c>
      <c r="B26" s="16" t="s">
        <v>8</v>
      </c>
      <c r="C26" s="30">
        <v>95000</v>
      </c>
      <c r="D26" s="15">
        <v>1.5</v>
      </c>
      <c r="E26" s="30">
        <f t="shared" si="0"/>
        <v>142500</v>
      </c>
      <c r="F26" s="30">
        <f t="shared" si="1"/>
        <v>14250</v>
      </c>
      <c r="G26" s="30">
        <f t="shared" si="2"/>
        <v>1809750</v>
      </c>
    </row>
    <row r="27" spans="1:7" ht="24" customHeight="1">
      <c r="A27" s="15">
        <v>4</v>
      </c>
      <c r="B27" s="16" t="s">
        <v>9</v>
      </c>
      <c r="C27" s="30">
        <v>95000</v>
      </c>
      <c r="D27" s="15">
        <v>1</v>
      </c>
      <c r="E27" s="30">
        <f t="shared" si="0"/>
        <v>95000</v>
      </c>
      <c r="F27" s="30">
        <f t="shared" si="1"/>
        <v>9500</v>
      </c>
      <c r="G27" s="30">
        <f t="shared" si="2"/>
        <v>1206500</v>
      </c>
    </row>
    <row r="28" spans="1:7" ht="25.5" customHeight="1">
      <c r="A28" s="15">
        <v>5</v>
      </c>
      <c r="B28" s="16" t="s">
        <v>6</v>
      </c>
      <c r="C28" s="30">
        <v>119048</v>
      </c>
      <c r="D28" s="15">
        <v>6.72</v>
      </c>
      <c r="E28" s="30">
        <f t="shared" si="0"/>
        <v>800002.55999999994</v>
      </c>
      <c r="F28" s="30">
        <f t="shared" si="1"/>
        <v>80000.255999999994</v>
      </c>
      <c r="G28" s="30">
        <f t="shared" si="2"/>
        <v>10160032.511999998</v>
      </c>
    </row>
    <row r="29" spans="1:7" ht="24" customHeight="1">
      <c r="A29" s="15">
        <v>6</v>
      </c>
      <c r="B29" s="16" t="s">
        <v>11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27.7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0.25">
      <c r="A31" s="15">
        <v>8</v>
      </c>
      <c r="B31" s="16" t="s">
        <v>19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6.25" customHeight="1">
      <c r="A32" s="15">
        <v>9</v>
      </c>
      <c r="B32" s="16" t="s">
        <v>12</v>
      </c>
      <c r="C32" s="30">
        <v>95000</v>
      </c>
      <c r="D32" s="15">
        <v>1</v>
      </c>
      <c r="E32" s="30">
        <f t="shared" si="0"/>
        <v>95000</v>
      </c>
      <c r="F32" s="30">
        <f t="shared" si="1"/>
        <v>9500</v>
      </c>
      <c r="G32" s="30">
        <f t="shared" si="2"/>
        <v>1206500</v>
      </c>
    </row>
    <row r="33" spans="1:7" ht="26.25" customHeight="1">
      <c r="A33" s="15">
        <v>10</v>
      </c>
      <c r="B33" s="16" t="s">
        <v>13</v>
      </c>
      <c r="C33" s="30">
        <v>93300</v>
      </c>
      <c r="D33" s="15">
        <v>0.25</v>
      </c>
      <c r="E33" s="30">
        <f t="shared" si="0"/>
        <v>23325</v>
      </c>
      <c r="F33" s="30">
        <f t="shared" si="1"/>
        <v>2332.5</v>
      </c>
      <c r="G33" s="30">
        <f t="shared" si="2"/>
        <v>296227.5</v>
      </c>
    </row>
    <row r="34" spans="1:7" ht="23.25" customHeight="1">
      <c r="A34" s="15">
        <v>11</v>
      </c>
      <c r="B34" s="16" t="s">
        <v>20</v>
      </c>
      <c r="C34" s="30">
        <v>93300</v>
      </c>
      <c r="D34" s="15">
        <v>0.5</v>
      </c>
      <c r="E34" s="30">
        <f t="shared" si="0"/>
        <v>46650</v>
      </c>
      <c r="F34" s="30">
        <f t="shared" si="1"/>
        <v>4665</v>
      </c>
      <c r="G34" s="30">
        <f t="shared" si="2"/>
        <v>592455</v>
      </c>
    </row>
    <row r="35" spans="1:7" ht="25.5" customHeight="1">
      <c r="A35" s="15">
        <v>12</v>
      </c>
      <c r="B35" s="16" t="s">
        <v>18</v>
      </c>
      <c r="C35" s="30">
        <v>93300</v>
      </c>
      <c r="D35" s="15">
        <v>0.5</v>
      </c>
      <c r="E35" s="30">
        <f t="shared" si="0"/>
        <v>46650</v>
      </c>
      <c r="F35" s="30">
        <f t="shared" si="1"/>
        <v>4665</v>
      </c>
      <c r="G35" s="30">
        <f t="shared" si="2"/>
        <v>592455</v>
      </c>
    </row>
    <row r="36" spans="1:7" ht="25.5" customHeight="1">
      <c r="A36" s="15">
        <v>13</v>
      </c>
      <c r="B36" s="16" t="s">
        <v>112</v>
      </c>
      <c r="C36" s="30">
        <v>93300</v>
      </c>
      <c r="D36" s="15">
        <v>0.5</v>
      </c>
      <c r="E36" s="30">
        <f t="shared" si="0"/>
        <v>46650</v>
      </c>
      <c r="F36" s="30">
        <f t="shared" si="1"/>
        <v>4665</v>
      </c>
      <c r="G36" s="30">
        <f t="shared" si="2"/>
        <v>592455</v>
      </c>
    </row>
    <row r="37" spans="1:7" ht="24.75" customHeight="1">
      <c r="A37" s="15">
        <v>14</v>
      </c>
      <c r="B37" s="16" t="s">
        <v>7</v>
      </c>
      <c r="C37" s="30">
        <v>93300</v>
      </c>
      <c r="D37" s="15">
        <v>6</v>
      </c>
      <c r="E37" s="30">
        <f t="shared" si="0"/>
        <v>559800</v>
      </c>
      <c r="F37" s="30">
        <f t="shared" si="1"/>
        <v>55980</v>
      </c>
      <c r="G37" s="30">
        <f t="shared" si="2"/>
        <v>7109460</v>
      </c>
    </row>
    <row r="38" spans="1:7" ht="27" customHeight="1">
      <c r="A38" s="15"/>
      <c r="B38" s="31" t="s">
        <v>14</v>
      </c>
      <c r="C38" s="33"/>
      <c r="D38" s="33">
        <f>SUM(D24:D37)</f>
        <v>22.97</v>
      </c>
      <c r="E38" s="32">
        <f>SUM(E24:E37)</f>
        <v>2340477.56</v>
      </c>
      <c r="F38" s="32">
        <f>SUM(F24:F37)</f>
        <v>234047.75599999999</v>
      </c>
      <c r="G38" s="32">
        <f>SUM(G24:G37)</f>
        <v>29724065.011999998</v>
      </c>
    </row>
    <row r="39" spans="1:7" ht="32.25" customHeight="1">
      <c r="A39" s="17"/>
      <c r="B39" s="17"/>
      <c r="C39" s="17"/>
      <c r="D39" s="17"/>
      <c r="E39" s="17"/>
      <c r="F39" s="17"/>
      <c r="G39" s="8"/>
    </row>
    <row r="40" spans="1:7" ht="20.25">
      <c r="A40" s="13" t="s">
        <v>15</v>
      </c>
      <c r="B40" s="13"/>
      <c r="C40" s="13"/>
      <c r="D40" s="13"/>
      <c r="E40" s="3"/>
      <c r="F40" s="3"/>
      <c r="G40" s="8"/>
    </row>
    <row r="41" spans="1:7" ht="20.25">
      <c r="A41" s="13" t="s">
        <v>117</v>
      </c>
      <c r="B41" s="3"/>
      <c r="C41" s="3"/>
      <c r="D41" s="3"/>
      <c r="E41" s="13" t="s">
        <v>116</v>
      </c>
      <c r="F41" s="13"/>
      <c r="G41" s="8"/>
    </row>
    <row r="42" spans="1:7" ht="39.75" customHeight="1">
      <c r="A42" s="13"/>
      <c r="B42" s="3"/>
      <c r="C42" s="3"/>
      <c r="D42" s="3"/>
      <c r="E42" s="13"/>
      <c r="F42" s="13"/>
      <c r="G42" s="8"/>
    </row>
    <row r="43" spans="1:7" ht="20.25">
      <c r="A43" s="13" t="s">
        <v>38</v>
      </c>
      <c r="B43" s="3"/>
      <c r="C43" s="3"/>
      <c r="D43" s="3"/>
      <c r="E43" s="13" t="s">
        <v>58</v>
      </c>
      <c r="F43" s="13"/>
      <c r="G43" s="8"/>
    </row>
    <row r="44" spans="1:7" ht="20.25">
      <c r="A44" s="13"/>
      <c r="B44" s="3"/>
      <c r="C44" s="3"/>
      <c r="D44" s="3"/>
      <c r="E44" s="13"/>
      <c r="F44" s="13"/>
      <c r="G44" s="8"/>
    </row>
    <row r="45" spans="1:7" ht="20.25">
      <c r="A45" s="13" t="s">
        <v>15</v>
      </c>
      <c r="B45" s="3"/>
      <c r="C45" s="3"/>
      <c r="D45" s="3"/>
      <c r="E45" s="13"/>
      <c r="F45" s="13"/>
      <c r="G45" s="8"/>
    </row>
    <row r="46" spans="1:7" ht="20.25">
      <c r="A46" s="13" t="s">
        <v>16</v>
      </c>
      <c r="B46" s="3"/>
      <c r="C46" s="3"/>
      <c r="D46" s="3"/>
      <c r="E46" s="13"/>
      <c r="F46" s="13"/>
      <c r="G46" s="8"/>
    </row>
    <row r="47" spans="1:7" ht="20.25">
      <c r="A47" s="13" t="s">
        <v>17</v>
      </c>
      <c r="B47" s="3"/>
      <c r="C47" s="3"/>
      <c r="D47" s="3"/>
      <c r="E47" s="13" t="s">
        <v>163</v>
      </c>
      <c r="F47" s="13"/>
      <c r="G47" s="8"/>
    </row>
    <row r="48" spans="1:7">
      <c r="A48" s="8"/>
      <c r="B48" s="8"/>
      <c r="C48" s="8"/>
      <c r="D48" s="8"/>
      <c r="E48" s="8"/>
      <c r="F48" s="8"/>
      <c r="G48" s="8"/>
    </row>
    <row r="49" spans="1:7" ht="16.5">
      <c r="A49" s="8"/>
      <c r="B49" s="8"/>
      <c r="C49" s="8"/>
      <c r="D49" s="8"/>
      <c r="E49" s="4"/>
      <c r="F49" s="4"/>
      <c r="G49" s="8"/>
    </row>
    <row r="50" spans="1:7" ht="17.25">
      <c r="A50" s="8"/>
      <c r="B50" s="8"/>
      <c r="C50" s="8"/>
      <c r="D50" s="8"/>
      <c r="E50" s="4" t="s">
        <v>120</v>
      </c>
      <c r="F50" s="4"/>
      <c r="G50" s="8"/>
    </row>
    <row r="51" spans="1:7">
      <c r="A51" s="8"/>
      <c r="B51" s="8"/>
      <c r="C51" s="8"/>
      <c r="D51" s="8"/>
      <c r="E51" s="8"/>
      <c r="F51" s="8"/>
      <c r="G51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A1:G52"/>
  <sheetViews>
    <sheetView view="pageBreakPreview" zoomScaleSheetLayoutView="100" workbookViewId="0">
      <selection activeCell="A7" sqref="A7:XFD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0.85546875" customWidth="1"/>
    <col min="5" max="6" width="23.7109375" customWidth="1"/>
    <col min="7" max="7" width="24.28515625" customWidth="1"/>
  </cols>
  <sheetData>
    <row r="1" spans="1:7" ht="18.75">
      <c r="E1" s="9" t="s">
        <v>108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74</v>
      </c>
      <c r="F5" s="9"/>
    </row>
    <row r="6" spans="1:7" ht="17.25">
      <c r="A6" s="6"/>
      <c r="B6" s="6"/>
      <c r="C6" s="6"/>
      <c r="D6" s="6"/>
      <c r="E6" s="2"/>
      <c r="F6" s="2"/>
      <c r="G6" s="8"/>
    </row>
    <row r="7" spans="1:7" ht="18.75" hidden="1">
      <c r="A7" s="6"/>
      <c r="B7" s="6"/>
      <c r="C7" s="6"/>
      <c r="D7" s="8"/>
      <c r="E7" s="9" t="s">
        <v>167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162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0.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59</v>
      </c>
      <c r="B18" s="44"/>
      <c r="C18" s="44"/>
      <c r="D18" s="44"/>
      <c r="E18" s="44"/>
      <c r="F18" s="39"/>
      <c r="G18" s="8"/>
    </row>
    <row r="19" spans="1:7" ht="20.25">
      <c r="A19" s="27"/>
      <c r="B19" s="27"/>
      <c r="C19" s="12" t="s">
        <v>26</v>
      </c>
      <c r="D19" s="27"/>
      <c r="E19" s="27"/>
      <c r="F19" s="38"/>
      <c r="G19" s="8"/>
    </row>
    <row r="20" spans="1:7" ht="20.25">
      <c r="A20" s="3"/>
      <c r="B20" s="13" t="s">
        <v>64</v>
      </c>
      <c r="C20" s="18">
        <v>21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81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88</v>
      </c>
    </row>
    <row r="24" spans="1:7" ht="27.75" customHeight="1">
      <c r="A24" s="15">
        <v>1</v>
      </c>
      <c r="B24" s="16" t="s">
        <v>4</v>
      </c>
      <c r="C24" s="30">
        <v>110000</v>
      </c>
      <c r="D24" s="15">
        <v>1</v>
      </c>
      <c r="E24" s="30">
        <f t="shared" ref="E24:E37" si="0">SUM(C24*D24)</f>
        <v>110000</v>
      </c>
      <c r="F24" s="30">
        <f>SUM(E24*10%)</f>
        <v>11000</v>
      </c>
      <c r="G24" s="30">
        <f>SUM(E24*5)+((E24+F24)*7)</f>
        <v>1397000</v>
      </c>
    </row>
    <row r="25" spans="1:7" ht="28.5" customHeight="1">
      <c r="A25" s="15">
        <v>2</v>
      </c>
      <c r="B25" s="16" t="s">
        <v>5</v>
      </c>
      <c r="C25" s="30">
        <v>95000</v>
      </c>
      <c r="D25" s="15">
        <v>1</v>
      </c>
      <c r="E25" s="30">
        <f t="shared" si="0"/>
        <v>95000</v>
      </c>
      <c r="F25" s="30">
        <f t="shared" ref="F25:F37" si="1">SUM(E25*10%)</f>
        <v>9500</v>
      </c>
      <c r="G25" s="30">
        <f t="shared" ref="G25:G37" si="2">SUM(E25*5)+((E25+F25)*7)</f>
        <v>1206500</v>
      </c>
    </row>
    <row r="26" spans="1:7" ht="28.5" customHeight="1">
      <c r="A26" s="15">
        <v>3</v>
      </c>
      <c r="B26" s="16" t="s">
        <v>8</v>
      </c>
      <c r="C26" s="30">
        <v>95000</v>
      </c>
      <c r="D26" s="15">
        <v>1.25</v>
      </c>
      <c r="E26" s="30">
        <f t="shared" si="0"/>
        <v>118750</v>
      </c>
      <c r="F26" s="30">
        <f t="shared" si="1"/>
        <v>11875</v>
      </c>
      <c r="G26" s="30">
        <f t="shared" si="2"/>
        <v>1508125</v>
      </c>
    </row>
    <row r="27" spans="1:7" ht="26.25" customHeight="1">
      <c r="A27" s="15">
        <v>4</v>
      </c>
      <c r="B27" s="16" t="s">
        <v>9</v>
      </c>
      <c r="C27" s="30">
        <v>95000</v>
      </c>
      <c r="D27" s="15">
        <v>1</v>
      </c>
      <c r="E27" s="30">
        <f t="shared" si="0"/>
        <v>95000</v>
      </c>
      <c r="F27" s="30">
        <f t="shared" si="1"/>
        <v>9500</v>
      </c>
      <c r="G27" s="30">
        <f t="shared" si="2"/>
        <v>1206500</v>
      </c>
    </row>
    <row r="28" spans="1:7" ht="24.75" customHeight="1">
      <c r="A28" s="15">
        <v>5</v>
      </c>
      <c r="B28" s="16" t="s">
        <v>6</v>
      </c>
      <c r="C28" s="30">
        <v>119048</v>
      </c>
      <c r="D28" s="15">
        <v>5.6</v>
      </c>
      <c r="E28" s="30">
        <f t="shared" si="0"/>
        <v>666668.79999999993</v>
      </c>
      <c r="F28" s="30">
        <f t="shared" si="1"/>
        <v>66666.87999999999</v>
      </c>
      <c r="G28" s="30">
        <f t="shared" si="2"/>
        <v>8466693.7599999998</v>
      </c>
    </row>
    <row r="29" spans="1:7" ht="27" customHeight="1">
      <c r="A29" s="15">
        <v>6</v>
      </c>
      <c r="B29" s="16" t="s">
        <v>11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27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5.5" customHeight="1">
      <c r="A31" s="15">
        <v>8</v>
      </c>
      <c r="B31" s="16" t="s">
        <v>13</v>
      </c>
      <c r="C31" s="30">
        <v>93300</v>
      </c>
      <c r="D31" s="15">
        <v>0.25</v>
      </c>
      <c r="E31" s="30">
        <f t="shared" si="0"/>
        <v>23325</v>
      </c>
      <c r="F31" s="30">
        <f t="shared" si="1"/>
        <v>2332.5</v>
      </c>
      <c r="G31" s="30">
        <f t="shared" si="2"/>
        <v>296227.5</v>
      </c>
    </row>
    <row r="32" spans="1:7" ht="25.5" customHeight="1">
      <c r="A32" s="15">
        <v>9</v>
      </c>
      <c r="B32" s="16" t="s">
        <v>19</v>
      </c>
      <c r="C32" s="30">
        <v>93300</v>
      </c>
      <c r="D32" s="15">
        <v>1</v>
      </c>
      <c r="E32" s="30">
        <f t="shared" si="0"/>
        <v>93300</v>
      </c>
      <c r="F32" s="30">
        <f t="shared" si="1"/>
        <v>9330</v>
      </c>
      <c r="G32" s="30">
        <f t="shared" si="2"/>
        <v>1184910</v>
      </c>
    </row>
    <row r="33" spans="1:7" ht="25.5" customHeight="1">
      <c r="A33" s="15">
        <v>10</v>
      </c>
      <c r="B33" s="16" t="s">
        <v>114</v>
      </c>
      <c r="C33" s="30">
        <v>93300</v>
      </c>
      <c r="D33" s="15">
        <v>0.5</v>
      </c>
      <c r="E33" s="30">
        <f t="shared" si="0"/>
        <v>46650</v>
      </c>
      <c r="F33" s="30">
        <f t="shared" si="1"/>
        <v>4665</v>
      </c>
      <c r="G33" s="30">
        <f t="shared" si="2"/>
        <v>592455</v>
      </c>
    </row>
    <row r="34" spans="1:7" ht="25.5" customHeight="1">
      <c r="A34" s="15">
        <v>11</v>
      </c>
      <c r="B34" s="16" t="s">
        <v>18</v>
      </c>
      <c r="C34" s="30">
        <v>93300</v>
      </c>
      <c r="D34" s="15">
        <v>0.5</v>
      </c>
      <c r="E34" s="30">
        <f t="shared" si="0"/>
        <v>46650</v>
      </c>
      <c r="F34" s="30">
        <f t="shared" si="1"/>
        <v>4665</v>
      </c>
      <c r="G34" s="30">
        <f t="shared" si="2"/>
        <v>592455</v>
      </c>
    </row>
    <row r="35" spans="1:7" ht="26.25" customHeight="1">
      <c r="A35" s="15">
        <v>12</v>
      </c>
      <c r="B35" s="16" t="s">
        <v>12</v>
      </c>
      <c r="C35" s="30">
        <v>95000</v>
      </c>
      <c r="D35" s="15">
        <v>1</v>
      </c>
      <c r="E35" s="30">
        <f t="shared" si="0"/>
        <v>95000</v>
      </c>
      <c r="F35" s="30">
        <f t="shared" si="1"/>
        <v>9500</v>
      </c>
      <c r="G35" s="30">
        <f t="shared" si="2"/>
        <v>1206500</v>
      </c>
    </row>
    <row r="36" spans="1:7" ht="25.5" customHeight="1">
      <c r="A36" s="15">
        <v>13</v>
      </c>
      <c r="B36" s="16" t="s">
        <v>20</v>
      </c>
      <c r="C36" s="30">
        <v>93300</v>
      </c>
      <c r="D36" s="15">
        <v>0.5</v>
      </c>
      <c r="E36" s="30">
        <f t="shared" si="0"/>
        <v>46650</v>
      </c>
      <c r="F36" s="30">
        <f t="shared" si="1"/>
        <v>4665</v>
      </c>
      <c r="G36" s="30">
        <f t="shared" si="2"/>
        <v>592455</v>
      </c>
    </row>
    <row r="37" spans="1:7" ht="27.75" customHeight="1">
      <c r="A37" s="15">
        <v>14</v>
      </c>
      <c r="B37" s="16" t="s">
        <v>7</v>
      </c>
      <c r="C37" s="30">
        <v>93300</v>
      </c>
      <c r="D37" s="15">
        <v>5</v>
      </c>
      <c r="E37" s="30">
        <f t="shared" si="0"/>
        <v>466500</v>
      </c>
      <c r="F37" s="30">
        <f t="shared" si="1"/>
        <v>46650</v>
      </c>
      <c r="G37" s="30">
        <f t="shared" si="2"/>
        <v>5924550</v>
      </c>
    </row>
    <row r="38" spans="1:7" ht="26.25" customHeight="1">
      <c r="A38" s="15"/>
      <c r="B38" s="31" t="s">
        <v>14</v>
      </c>
      <c r="C38" s="33"/>
      <c r="D38" s="33">
        <f>SUM(D24:D37)</f>
        <v>20.6</v>
      </c>
      <c r="E38" s="32">
        <f>SUM(E24:E37)</f>
        <v>2090093.7999999998</v>
      </c>
      <c r="F38" s="32">
        <f>SUM(F24:F37)</f>
        <v>209009.38</v>
      </c>
      <c r="G38" s="32">
        <f>SUM(G24:G37)</f>
        <v>26544191.259999998</v>
      </c>
    </row>
    <row r="39" spans="1:7" ht="33.75" customHeight="1">
      <c r="A39" s="17"/>
      <c r="B39" s="17"/>
      <c r="C39" s="17"/>
      <c r="D39" s="17"/>
      <c r="E39" s="17"/>
      <c r="F39" s="17"/>
      <c r="G39" s="8"/>
    </row>
    <row r="40" spans="1:7" ht="20.25">
      <c r="A40" s="13" t="s">
        <v>15</v>
      </c>
      <c r="B40" s="13"/>
      <c r="C40" s="13"/>
      <c r="D40" s="13"/>
      <c r="E40" s="3"/>
      <c r="F40" s="3"/>
      <c r="G40" s="8"/>
    </row>
    <row r="41" spans="1:7" ht="20.25">
      <c r="A41" s="13" t="s">
        <v>117</v>
      </c>
      <c r="B41" s="3"/>
      <c r="C41" s="3"/>
      <c r="D41" s="3"/>
      <c r="E41" s="13" t="s">
        <v>116</v>
      </c>
      <c r="F41" s="13"/>
      <c r="G41" s="8"/>
    </row>
    <row r="42" spans="1:7" ht="37.5" customHeight="1">
      <c r="A42" s="13"/>
      <c r="B42" s="3"/>
      <c r="C42" s="3"/>
      <c r="D42" s="3"/>
      <c r="E42" s="13"/>
      <c r="F42" s="13"/>
      <c r="G42" s="8"/>
    </row>
    <row r="43" spans="1:7" ht="20.25">
      <c r="A43" s="13" t="s">
        <v>38</v>
      </c>
      <c r="B43" s="3"/>
      <c r="C43" s="3"/>
      <c r="D43" s="3"/>
      <c r="E43" s="13" t="s">
        <v>60</v>
      </c>
      <c r="F43" s="13"/>
      <c r="G43" s="8"/>
    </row>
    <row r="44" spans="1:7" ht="20.25">
      <c r="A44" s="13"/>
      <c r="B44" s="3"/>
      <c r="C44" s="3"/>
      <c r="D44" s="3"/>
      <c r="E44" s="13"/>
      <c r="F44" s="13"/>
      <c r="G44" s="8"/>
    </row>
    <row r="45" spans="1:7" ht="20.25">
      <c r="A45" s="13" t="s">
        <v>15</v>
      </c>
      <c r="B45" s="3"/>
      <c r="C45" s="3"/>
      <c r="D45" s="3"/>
      <c r="E45" s="13"/>
      <c r="F45" s="13"/>
      <c r="G45" s="8"/>
    </row>
    <row r="46" spans="1:7" ht="20.25">
      <c r="A46" s="13" t="s">
        <v>16</v>
      </c>
      <c r="B46" s="3"/>
      <c r="C46" s="3"/>
      <c r="D46" s="3"/>
      <c r="E46" s="13"/>
      <c r="F46" s="13"/>
      <c r="G46" s="8"/>
    </row>
    <row r="47" spans="1:7" ht="20.25">
      <c r="A47" s="13" t="s">
        <v>17</v>
      </c>
      <c r="B47" s="3"/>
      <c r="C47" s="3"/>
      <c r="D47" s="3"/>
      <c r="E47" s="13" t="s">
        <v>163</v>
      </c>
      <c r="F47" s="13"/>
      <c r="G47" s="8"/>
    </row>
    <row r="48" spans="1:7">
      <c r="A48" s="8"/>
      <c r="B48" s="8"/>
      <c r="C48" s="8"/>
      <c r="D48" s="8"/>
      <c r="E48" s="8"/>
      <c r="F48" s="8"/>
      <c r="G48" s="8"/>
    </row>
    <row r="49" spans="1:7" ht="16.5">
      <c r="A49" s="8"/>
      <c r="B49" s="8"/>
      <c r="C49" s="8"/>
      <c r="D49" s="8"/>
      <c r="E49" s="4"/>
      <c r="F49" s="4"/>
      <c r="G49" s="8"/>
    </row>
    <row r="50" spans="1:7" ht="17.25">
      <c r="A50" s="8"/>
      <c r="B50" s="8"/>
      <c r="C50" s="8"/>
      <c r="D50" s="8"/>
      <c r="E50" s="4" t="s">
        <v>120</v>
      </c>
      <c r="F50" s="4"/>
      <c r="G50" s="8"/>
    </row>
    <row r="51" spans="1:7">
      <c r="A51" s="8"/>
      <c r="B51" s="8"/>
      <c r="C51" s="8"/>
      <c r="D51" s="8"/>
      <c r="E51" s="8"/>
      <c r="F51" s="8"/>
      <c r="G51" s="8"/>
    </row>
    <row r="52" spans="1:7">
      <c r="A52" s="8"/>
      <c r="B52" s="8"/>
      <c r="C52" s="8"/>
      <c r="D52" s="8"/>
      <c r="E52" s="8"/>
      <c r="F52" s="8"/>
      <c r="G52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zoomScaleSheetLayoutView="100" workbookViewId="0">
      <selection activeCell="A7" sqref="A7:XFD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6" width="24" customWidth="1"/>
    <col min="7" max="7" width="23.5703125" customWidth="1"/>
  </cols>
  <sheetData>
    <row r="1" spans="1:7" ht="18.75">
      <c r="E1" s="9" t="s">
        <v>109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74</v>
      </c>
      <c r="F5" s="9"/>
    </row>
    <row r="6" spans="1:7" ht="17.25">
      <c r="A6" s="6"/>
      <c r="B6" s="6"/>
      <c r="C6" s="6"/>
      <c r="D6" s="6"/>
      <c r="E6" s="2"/>
      <c r="F6" s="2"/>
      <c r="G6" s="8"/>
    </row>
    <row r="7" spans="1:7" ht="18.75" hidden="1">
      <c r="A7" s="6"/>
      <c r="B7" s="6"/>
      <c r="C7" s="6"/>
      <c r="D7" s="8"/>
      <c r="E7" s="9" t="s">
        <v>168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162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2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82</v>
      </c>
      <c r="B18" s="44"/>
      <c r="C18" s="44"/>
      <c r="D18" s="44"/>
      <c r="E18" s="44"/>
      <c r="F18" s="39"/>
      <c r="G18" s="8"/>
    </row>
    <row r="19" spans="1:7" ht="20.25">
      <c r="A19" s="27"/>
      <c r="B19" s="27"/>
      <c r="C19" s="12" t="s">
        <v>26</v>
      </c>
      <c r="D19" s="27"/>
      <c r="E19" s="27"/>
      <c r="F19" s="38"/>
      <c r="G19" s="8"/>
    </row>
    <row r="20" spans="1:7" ht="20.25">
      <c r="A20" s="3"/>
      <c r="B20" s="13" t="s">
        <v>64</v>
      </c>
      <c r="C20" s="18">
        <v>20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85</v>
      </c>
    </row>
    <row r="24" spans="1:7" ht="25.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7" customHeight="1">
      <c r="A25" s="15">
        <v>2</v>
      </c>
      <c r="B25" s="16" t="s">
        <v>5</v>
      </c>
      <c r="C25" s="30">
        <v>95000</v>
      </c>
      <c r="D25" s="15">
        <v>0.5</v>
      </c>
      <c r="E25" s="30">
        <f t="shared" ref="E25:E34" si="0">SUM(C25*D25)</f>
        <v>47500</v>
      </c>
      <c r="F25" s="30">
        <f t="shared" ref="F25:F34" si="1">SUM(E25*10%)</f>
        <v>4750</v>
      </c>
      <c r="G25" s="30">
        <f t="shared" ref="G25:G34" si="2">SUM(E25*5)+((E25+F25)*7)</f>
        <v>603250</v>
      </c>
    </row>
    <row r="26" spans="1:7" ht="24" customHeight="1">
      <c r="A26" s="15">
        <v>3</v>
      </c>
      <c r="B26" s="16" t="s">
        <v>8</v>
      </c>
      <c r="C26" s="30">
        <v>95000</v>
      </c>
      <c r="D26" s="15">
        <v>1</v>
      </c>
      <c r="E26" s="30">
        <f t="shared" si="0"/>
        <v>95000</v>
      </c>
      <c r="F26" s="30">
        <f t="shared" si="1"/>
        <v>9500</v>
      </c>
      <c r="G26" s="30">
        <f t="shared" si="2"/>
        <v>1206500</v>
      </c>
    </row>
    <row r="27" spans="1:7" ht="24.75" customHeight="1">
      <c r="A27" s="15">
        <v>4</v>
      </c>
      <c r="B27" s="16" t="s">
        <v>9</v>
      </c>
      <c r="C27" s="30">
        <v>95000</v>
      </c>
      <c r="D27" s="15">
        <v>0.75</v>
      </c>
      <c r="E27" s="30">
        <f t="shared" si="0"/>
        <v>71250</v>
      </c>
      <c r="F27" s="30">
        <f t="shared" si="1"/>
        <v>7125</v>
      </c>
      <c r="G27" s="30">
        <f t="shared" si="2"/>
        <v>904875</v>
      </c>
    </row>
    <row r="28" spans="1:7" ht="25.5" customHeight="1">
      <c r="A28" s="15">
        <v>5</v>
      </c>
      <c r="B28" s="16" t="s">
        <v>6</v>
      </c>
      <c r="C28" s="30">
        <v>119048</v>
      </c>
      <c r="D28" s="15">
        <v>4.4800000000000004</v>
      </c>
      <c r="E28" s="30">
        <f t="shared" si="0"/>
        <v>533335.04000000004</v>
      </c>
      <c r="F28" s="30">
        <f t="shared" si="1"/>
        <v>53333.504000000008</v>
      </c>
      <c r="G28" s="30">
        <f t="shared" si="2"/>
        <v>6773355.0080000004</v>
      </c>
    </row>
    <row r="29" spans="1:7" ht="27" customHeight="1">
      <c r="A29" s="15">
        <v>6</v>
      </c>
      <c r="B29" s="16" t="s">
        <v>11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27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4" customHeight="1">
      <c r="A31" s="15">
        <v>8</v>
      </c>
      <c r="B31" s="16" t="s">
        <v>19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2.5" customHeight="1">
      <c r="A32" s="15">
        <v>9</v>
      </c>
      <c r="B32" s="16" t="s">
        <v>12</v>
      </c>
      <c r="C32" s="30">
        <v>95000</v>
      </c>
      <c r="D32" s="15">
        <v>1</v>
      </c>
      <c r="E32" s="30">
        <f t="shared" si="0"/>
        <v>95000</v>
      </c>
      <c r="F32" s="30">
        <f t="shared" si="1"/>
        <v>9500</v>
      </c>
      <c r="G32" s="30">
        <f t="shared" si="2"/>
        <v>1206500</v>
      </c>
    </row>
    <row r="33" spans="1:7" ht="24.75" customHeight="1">
      <c r="A33" s="15">
        <v>10</v>
      </c>
      <c r="B33" s="16" t="s">
        <v>112</v>
      </c>
      <c r="C33" s="30">
        <v>93300</v>
      </c>
      <c r="D33" s="15">
        <v>0.5</v>
      </c>
      <c r="E33" s="30">
        <f t="shared" si="0"/>
        <v>46650</v>
      </c>
      <c r="F33" s="30">
        <f t="shared" si="1"/>
        <v>4665</v>
      </c>
      <c r="G33" s="30">
        <f t="shared" si="2"/>
        <v>592455</v>
      </c>
    </row>
    <row r="34" spans="1:7" ht="24.75" customHeight="1">
      <c r="A34" s="15">
        <v>11</v>
      </c>
      <c r="B34" s="16" t="s">
        <v>7</v>
      </c>
      <c r="C34" s="30">
        <v>93300</v>
      </c>
      <c r="D34" s="15">
        <v>4</v>
      </c>
      <c r="E34" s="30">
        <f t="shared" si="0"/>
        <v>373200</v>
      </c>
      <c r="F34" s="30">
        <f t="shared" si="1"/>
        <v>37320</v>
      </c>
      <c r="G34" s="30">
        <f t="shared" si="2"/>
        <v>4739640</v>
      </c>
    </row>
    <row r="35" spans="1:7" ht="27" customHeight="1">
      <c r="A35" s="33"/>
      <c r="B35" s="31" t="s">
        <v>14</v>
      </c>
      <c r="C35" s="32"/>
      <c r="D35" s="33">
        <f>SUM(D24:D34)</f>
        <v>16.23</v>
      </c>
      <c r="E35" s="32">
        <f>SUM(E24:E34)</f>
        <v>1651835.04</v>
      </c>
      <c r="F35" s="32">
        <f>SUM(F24:F34)</f>
        <v>165183.50400000002</v>
      </c>
      <c r="G35" s="32">
        <f>SUM(G24:G34)</f>
        <v>20978305.008000001</v>
      </c>
    </row>
    <row r="36" spans="1:7" ht="30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118</v>
      </c>
      <c r="B38" s="3"/>
      <c r="C38" s="3"/>
      <c r="D38" s="3"/>
      <c r="E38" s="13" t="s">
        <v>116</v>
      </c>
      <c r="F38" s="13"/>
      <c r="G38" s="8"/>
    </row>
    <row r="39" spans="1:7" ht="33.75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113</v>
      </c>
      <c r="B40" s="3"/>
      <c r="C40" s="3"/>
      <c r="D40" s="3"/>
      <c r="E40" s="13" t="s">
        <v>126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zoomScaleSheetLayoutView="100" workbookViewId="0">
      <selection activeCell="E44" sqref="E4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6" width="23.5703125" customWidth="1"/>
    <col min="7" max="7" width="24.42578125" customWidth="1"/>
  </cols>
  <sheetData>
    <row r="1" spans="1:7" ht="18.75">
      <c r="E1" s="9" t="s">
        <v>110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74</v>
      </c>
      <c r="F5" s="9"/>
    </row>
    <row r="6" spans="1:7" ht="17.25">
      <c r="A6" s="6"/>
      <c r="B6" s="6"/>
      <c r="C6" s="6"/>
      <c r="D6" s="6"/>
      <c r="E6" s="2"/>
      <c r="F6" s="2"/>
      <c r="G6" s="8"/>
    </row>
    <row r="7" spans="1:7" ht="18.75" hidden="1">
      <c r="A7" s="6"/>
      <c r="B7" s="6"/>
      <c r="C7" s="6"/>
      <c r="D7" s="8"/>
      <c r="E7" s="9" t="s">
        <v>169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162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7.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61</v>
      </c>
      <c r="B18" s="44"/>
      <c r="C18" s="44"/>
      <c r="D18" s="44"/>
      <c r="E18" s="44"/>
      <c r="F18" s="39"/>
      <c r="G18" s="8"/>
    </row>
    <row r="19" spans="1:7" ht="20.25">
      <c r="A19" s="27"/>
      <c r="B19" s="27"/>
      <c r="C19" s="12" t="s">
        <v>26</v>
      </c>
      <c r="D19" s="27"/>
      <c r="E19" s="27"/>
      <c r="F19" s="38"/>
      <c r="G19" s="8"/>
    </row>
    <row r="20" spans="1:7" ht="20.25">
      <c r="A20" s="3"/>
      <c r="B20" s="13" t="s">
        <v>64</v>
      </c>
      <c r="C20" s="18">
        <v>18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70</v>
      </c>
      <c r="F23" s="14" t="s">
        <v>128</v>
      </c>
      <c r="G23" s="14" t="s">
        <v>87</v>
      </c>
    </row>
    <row r="24" spans="1:7" ht="32.25" customHeight="1">
      <c r="A24" s="15">
        <v>1</v>
      </c>
      <c r="B24" s="16" t="s">
        <v>127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32.25" customHeight="1">
      <c r="A25" s="15">
        <v>2</v>
      </c>
      <c r="B25" s="16" t="s">
        <v>12</v>
      </c>
      <c r="C25" s="30">
        <v>95000</v>
      </c>
      <c r="D25" s="15">
        <v>0.5</v>
      </c>
      <c r="E25" s="30">
        <f>SUM(C25*D25)</f>
        <v>47500</v>
      </c>
      <c r="F25" s="30">
        <f t="shared" ref="F25:F34" si="0">SUM(E25*10%)</f>
        <v>4750</v>
      </c>
      <c r="G25" s="30">
        <f>SUM(E25*5)+((E25+F25)*7)</f>
        <v>603250</v>
      </c>
    </row>
    <row r="26" spans="1:7" ht="34.5" customHeight="1">
      <c r="A26" s="15">
        <v>2</v>
      </c>
      <c r="B26" s="16" t="s">
        <v>5</v>
      </c>
      <c r="C26" s="30">
        <v>95000</v>
      </c>
      <c r="D26" s="15">
        <v>0.5</v>
      </c>
      <c r="E26" s="30">
        <f t="shared" ref="E26:E34" si="1">SUM(C26*D26)</f>
        <v>47500</v>
      </c>
      <c r="F26" s="30">
        <f t="shared" si="0"/>
        <v>4750</v>
      </c>
      <c r="G26" s="30">
        <f t="shared" ref="G26:G34" si="2">SUM(E26*5)+((E26+F26)*7)</f>
        <v>603250</v>
      </c>
    </row>
    <row r="27" spans="1:7" ht="32.25" customHeight="1">
      <c r="A27" s="15">
        <v>3</v>
      </c>
      <c r="B27" s="16" t="s">
        <v>8</v>
      </c>
      <c r="C27" s="30">
        <v>95000</v>
      </c>
      <c r="D27" s="15">
        <v>0.75</v>
      </c>
      <c r="E27" s="30">
        <f t="shared" si="1"/>
        <v>71250</v>
      </c>
      <c r="F27" s="30">
        <f t="shared" si="0"/>
        <v>7125</v>
      </c>
      <c r="G27" s="30">
        <f t="shared" si="2"/>
        <v>904875</v>
      </c>
    </row>
    <row r="28" spans="1:7" ht="30" customHeight="1">
      <c r="A28" s="15">
        <v>4</v>
      </c>
      <c r="B28" s="16" t="s">
        <v>9</v>
      </c>
      <c r="C28" s="30">
        <v>95000</v>
      </c>
      <c r="D28" s="15">
        <v>0.75</v>
      </c>
      <c r="E28" s="30">
        <f t="shared" si="1"/>
        <v>71250</v>
      </c>
      <c r="F28" s="30">
        <f t="shared" si="0"/>
        <v>7125</v>
      </c>
      <c r="G28" s="30">
        <f t="shared" si="2"/>
        <v>904875</v>
      </c>
    </row>
    <row r="29" spans="1:7" ht="24" customHeight="1">
      <c r="A29" s="15">
        <v>5</v>
      </c>
      <c r="B29" s="16" t="s">
        <v>6</v>
      </c>
      <c r="C29" s="30">
        <v>119048</v>
      </c>
      <c r="D29" s="15">
        <v>3.36</v>
      </c>
      <c r="E29" s="30">
        <f t="shared" si="1"/>
        <v>400001.27999999997</v>
      </c>
      <c r="F29" s="30">
        <f t="shared" si="0"/>
        <v>40000.127999999997</v>
      </c>
      <c r="G29" s="30">
        <f t="shared" si="2"/>
        <v>5080016.2559999991</v>
      </c>
    </row>
    <row r="30" spans="1:7" ht="27.75" customHeight="1">
      <c r="A30" s="15">
        <v>6</v>
      </c>
      <c r="B30" s="16" t="s">
        <v>11</v>
      </c>
      <c r="C30" s="30">
        <v>93300</v>
      </c>
      <c r="D30" s="15">
        <v>0.5</v>
      </c>
      <c r="E30" s="30">
        <f t="shared" si="1"/>
        <v>46650</v>
      </c>
      <c r="F30" s="30">
        <f t="shared" si="0"/>
        <v>4665</v>
      </c>
      <c r="G30" s="30">
        <f t="shared" si="2"/>
        <v>592455</v>
      </c>
    </row>
    <row r="31" spans="1:7" ht="26.25" customHeight="1">
      <c r="A31" s="15">
        <v>7</v>
      </c>
      <c r="B31" s="16" t="s">
        <v>10</v>
      </c>
      <c r="C31" s="30">
        <v>93300</v>
      </c>
      <c r="D31" s="15">
        <v>1</v>
      </c>
      <c r="E31" s="30">
        <f t="shared" si="1"/>
        <v>93300</v>
      </c>
      <c r="F31" s="30">
        <f t="shared" si="0"/>
        <v>9330</v>
      </c>
      <c r="G31" s="30">
        <f t="shared" si="2"/>
        <v>1184910</v>
      </c>
    </row>
    <row r="32" spans="1:7" ht="25.5" customHeight="1">
      <c r="A32" s="15">
        <v>8</v>
      </c>
      <c r="B32" s="16" t="s">
        <v>19</v>
      </c>
      <c r="C32" s="30">
        <v>93300</v>
      </c>
      <c r="D32" s="15">
        <v>1</v>
      </c>
      <c r="E32" s="30">
        <f t="shared" si="1"/>
        <v>93300</v>
      </c>
      <c r="F32" s="30">
        <f t="shared" si="0"/>
        <v>9330</v>
      </c>
      <c r="G32" s="30">
        <f t="shared" si="2"/>
        <v>1184910</v>
      </c>
    </row>
    <row r="33" spans="1:7" ht="24.75" customHeight="1">
      <c r="A33" s="15">
        <v>10</v>
      </c>
      <c r="B33" s="16" t="s">
        <v>18</v>
      </c>
      <c r="C33" s="30">
        <v>93300</v>
      </c>
      <c r="D33" s="15">
        <v>0.5</v>
      </c>
      <c r="E33" s="30">
        <f t="shared" si="1"/>
        <v>46650</v>
      </c>
      <c r="F33" s="30">
        <f t="shared" si="0"/>
        <v>4665</v>
      </c>
      <c r="G33" s="30">
        <f t="shared" si="2"/>
        <v>592455</v>
      </c>
    </row>
    <row r="34" spans="1:7" ht="24" customHeight="1">
      <c r="A34" s="15">
        <v>11</v>
      </c>
      <c r="B34" s="16" t="s">
        <v>7</v>
      </c>
      <c r="C34" s="30">
        <v>93300</v>
      </c>
      <c r="D34" s="15">
        <v>3</v>
      </c>
      <c r="E34" s="30">
        <f t="shared" si="1"/>
        <v>279900</v>
      </c>
      <c r="F34" s="30">
        <f t="shared" si="0"/>
        <v>27990</v>
      </c>
      <c r="G34" s="30">
        <f t="shared" si="2"/>
        <v>3554730</v>
      </c>
    </row>
    <row r="35" spans="1:7" ht="24.75" customHeight="1">
      <c r="A35" s="33"/>
      <c r="B35" s="31" t="s">
        <v>14</v>
      </c>
      <c r="C35" s="32"/>
      <c r="D35" s="33">
        <f>SUM(D24:D34)</f>
        <v>12.86</v>
      </c>
      <c r="E35" s="32">
        <f>SUM(E24:E34)</f>
        <v>1307301.28</v>
      </c>
      <c r="F35" s="32">
        <f>SUM(F24:F34)</f>
        <v>130730.128</v>
      </c>
      <c r="G35" s="32">
        <f>SUM(G24:G34)</f>
        <v>16602726.255999999</v>
      </c>
    </row>
    <row r="36" spans="1:7" ht="27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36.75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125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5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7030A0"/>
  </sheetPr>
  <dimension ref="A1:G51"/>
  <sheetViews>
    <sheetView tabSelected="1" view="pageBreakPreview" zoomScaleSheetLayoutView="100" workbookViewId="0">
      <selection activeCell="E46" sqref="E4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7" width="24.140625" customWidth="1"/>
  </cols>
  <sheetData>
    <row r="1" spans="1:7" ht="18.75">
      <c r="E1" s="9" t="s">
        <v>111</v>
      </c>
      <c r="F1" s="9"/>
    </row>
    <row r="2" spans="1:7" ht="18.75">
      <c r="A2" s="6"/>
      <c r="B2" s="6"/>
      <c r="C2" s="6"/>
      <c r="D2" s="6"/>
      <c r="E2" s="9" t="s">
        <v>0</v>
      </c>
      <c r="F2" s="9"/>
      <c r="G2" s="10"/>
    </row>
    <row r="3" spans="1:7" ht="18.75">
      <c r="A3" s="6"/>
      <c r="B3" s="6"/>
      <c r="C3" s="6"/>
      <c r="D3" s="6"/>
      <c r="E3" s="9" t="s">
        <v>1</v>
      </c>
      <c r="F3" s="9"/>
      <c r="G3" s="10"/>
    </row>
    <row r="4" spans="1:7" ht="18.75">
      <c r="A4" s="6"/>
      <c r="B4" s="6"/>
      <c r="C4" s="6"/>
      <c r="D4" s="6"/>
      <c r="E4" s="9" t="s">
        <v>141</v>
      </c>
      <c r="F4" s="9"/>
      <c r="G4" s="10"/>
    </row>
    <row r="5" spans="1:7" ht="18.75">
      <c r="A5" s="6"/>
      <c r="B5" s="6"/>
      <c r="C5" s="6"/>
      <c r="D5" s="6"/>
      <c r="E5" s="9" t="s">
        <v>74</v>
      </c>
      <c r="F5" s="9"/>
      <c r="G5" s="10"/>
    </row>
    <row r="6" spans="1:7" ht="18.75">
      <c r="A6" s="6"/>
      <c r="B6" s="6"/>
      <c r="C6" s="6"/>
      <c r="D6" s="6"/>
      <c r="E6" s="2"/>
      <c r="F6" s="2"/>
      <c r="G6" s="10"/>
    </row>
    <row r="7" spans="1:7" ht="18.75" hidden="1">
      <c r="A7" s="6"/>
      <c r="B7" s="6"/>
      <c r="C7" s="6"/>
      <c r="D7" s="6"/>
      <c r="E7" s="9" t="s">
        <v>170</v>
      </c>
      <c r="F7" s="9"/>
    </row>
    <row r="8" spans="1:7" ht="18.75" hidden="1">
      <c r="A8" s="6"/>
      <c r="B8" s="6"/>
      <c r="C8" s="6"/>
      <c r="D8" s="6"/>
      <c r="E8" s="9" t="s">
        <v>0</v>
      </c>
      <c r="F8" s="9"/>
      <c r="G8" s="8"/>
    </row>
    <row r="9" spans="1:7" ht="18.75" hidden="1">
      <c r="A9" s="6"/>
      <c r="B9" s="6"/>
      <c r="C9" s="6"/>
      <c r="D9" s="6"/>
      <c r="E9" s="9" t="s">
        <v>1</v>
      </c>
      <c r="F9" s="9"/>
      <c r="G9" s="8"/>
    </row>
    <row r="10" spans="1:7" ht="18.75" hidden="1">
      <c r="A10" s="6"/>
      <c r="B10" s="6"/>
      <c r="C10" s="6"/>
      <c r="D10" s="6"/>
      <c r="E10" s="9" t="s">
        <v>136</v>
      </c>
      <c r="F10" s="9"/>
      <c r="G10" s="8"/>
    </row>
    <row r="11" spans="1:7" ht="18.75" hidden="1">
      <c r="A11" s="6"/>
      <c r="B11" s="6"/>
      <c r="C11" s="6"/>
      <c r="D11" s="8"/>
      <c r="E11" s="9" t="s">
        <v>162</v>
      </c>
      <c r="F11" s="9"/>
      <c r="G11" s="10"/>
    </row>
    <row r="12" spans="1:7" ht="18.75">
      <c r="A12" s="6"/>
      <c r="B12" s="6"/>
      <c r="C12" s="6"/>
      <c r="D12" s="8"/>
      <c r="E12" s="9"/>
      <c r="F12" s="9"/>
      <c r="G12" s="10"/>
    </row>
    <row r="13" spans="1:7" ht="18.75">
      <c r="A13" s="6"/>
      <c r="B13" s="6"/>
      <c r="C13" s="6"/>
      <c r="D13" s="8"/>
      <c r="E13" s="9"/>
      <c r="F13" s="9"/>
      <c r="G13" s="10"/>
    </row>
    <row r="14" spans="1:7" ht="18.75">
      <c r="A14" s="6"/>
      <c r="B14" s="6"/>
      <c r="C14" s="6"/>
      <c r="D14" s="8"/>
      <c r="E14" s="9"/>
      <c r="F14" s="9"/>
      <c r="G14" s="10"/>
    </row>
    <row r="15" spans="1:7" ht="39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63</v>
      </c>
      <c r="B18" s="44"/>
      <c r="C18" s="44"/>
      <c r="D18" s="44"/>
      <c r="E18" s="44"/>
      <c r="F18" s="39"/>
      <c r="G18" s="8"/>
    </row>
    <row r="19" spans="1:7" ht="20.25">
      <c r="A19" s="27"/>
      <c r="B19" s="27"/>
      <c r="C19" s="12" t="s">
        <v>26</v>
      </c>
      <c r="D19" s="27"/>
      <c r="E19" s="27"/>
      <c r="F19" s="38"/>
      <c r="G19" s="8"/>
    </row>
    <row r="20" spans="1:7" ht="20.25">
      <c r="A20" s="3"/>
      <c r="B20" s="13" t="s">
        <v>67</v>
      </c>
      <c r="C20" s="18">
        <v>20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66</v>
      </c>
      <c r="F23" s="14" t="s">
        <v>128</v>
      </c>
      <c r="G23" s="14" t="s">
        <v>86</v>
      </c>
    </row>
    <row r="24" spans="1:7" ht="31.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30" customHeight="1">
      <c r="A25" s="15">
        <v>2</v>
      </c>
      <c r="B25" s="16" t="s">
        <v>5</v>
      </c>
      <c r="C25" s="30">
        <v>95000</v>
      </c>
      <c r="D25" s="15">
        <v>0.5</v>
      </c>
      <c r="E25" s="30">
        <f t="shared" ref="E25:E36" si="0">SUM(C25*D25)</f>
        <v>47500</v>
      </c>
      <c r="F25" s="30">
        <f t="shared" ref="F25:F36" si="1">SUM(E25*10%)</f>
        <v>4750</v>
      </c>
      <c r="G25" s="30">
        <f t="shared" ref="G25:G36" si="2">SUM(E25*5)+((E25+F25)*7)</f>
        <v>603250</v>
      </c>
    </row>
    <row r="26" spans="1:7" ht="23.25" customHeight="1">
      <c r="A26" s="15">
        <v>3</v>
      </c>
      <c r="B26" s="16" t="s">
        <v>8</v>
      </c>
      <c r="C26" s="30">
        <v>95000</v>
      </c>
      <c r="D26" s="15">
        <v>0.75</v>
      </c>
      <c r="E26" s="30">
        <f t="shared" si="0"/>
        <v>71250</v>
      </c>
      <c r="F26" s="30">
        <f t="shared" si="1"/>
        <v>7125</v>
      </c>
      <c r="G26" s="30">
        <f t="shared" si="2"/>
        <v>904875</v>
      </c>
    </row>
    <row r="27" spans="1:7" ht="27.75" customHeight="1">
      <c r="A27" s="15">
        <v>4</v>
      </c>
      <c r="B27" s="16" t="s">
        <v>9</v>
      </c>
      <c r="C27" s="30">
        <v>95000</v>
      </c>
      <c r="D27" s="15">
        <v>0.75</v>
      </c>
      <c r="E27" s="30">
        <f t="shared" si="0"/>
        <v>71250</v>
      </c>
      <c r="F27" s="30">
        <f t="shared" si="1"/>
        <v>7125</v>
      </c>
      <c r="G27" s="30">
        <f t="shared" si="2"/>
        <v>904875</v>
      </c>
    </row>
    <row r="28" spans="1:7" ht="26.25" customHeight="1">
      <c r="A28" s="15">
        <v>5</v>
      </c>
      <c r="B28" s="16" t="s">
        <v>6</v>
      </c>
      <c r="C28" s="30">
        <v>119048</v>
      </c>
      <c r="D28" s="15">
        <v>3.36</v>
      </c>
      <c r="E28" s="30">
        <f t="shared" si="0"/>
        <v>400001.27999999997</v>
      </c>
      <c r="F28" s="30">
        <f t="shared" si="1"/>
        <v>40000.127999999997</v>
      </c>
      <c r="G28" s="30">
        <f t="shared" si="2"/>
        <v>5080016.2559999991</v>
      </c>
    </row>
    <row r="29" spans="1:7" ht="26.25" customHeight="1">
      <c r="A29" s="15">
        <v>6</v>
      </c>
      <c r="B29" s="16" t="s">
        <v>11</v>
      </c>
      <c r="C29" s="30">
        <v>93300</v>
      </c>
      <c r="D29" s="15">
        <v>0.5</v>
      </c>
      <c r="E29" s="30">
        <f t="shared" si="0"/>
        <v>46650</v>
      </c>
      <c r="F29" s="30">
        <f t="shared" si="1"/>
        <v>4665</v>
      </c>
      <c r="G29" s="30">
        <f t="shared" si="2"/>
        <v>592455</v>
      </c>
    </row>
    <row r="30" spans="1:7" ht="30.7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7" customHeight="1">
      <c r="A31" s="15">
        <v>8</v>
      </c>
      <c r="B31" s="16" t="s">
        <v>19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7" customHeight="1">
      <c r="A32" s="15">
        <v>9</v>
      </c>
      <c r="B32" s="16" t="s">
        <v>12</v>
      </c>
      <c r="C32" s="30">
        <v>95000</v>
      </c>
      <c r="D32" s="15">
        <v>0.5</v>
      </c>
      <c r="E32" s="30">
        <f t="shared" si="0"/>
        <v>47500</v>
      </c>
      <c r="F32" s="30">
        <f t="shared" si="1"/>
        <v>4750</v>
      </c>
      <c r="G32" s="30">
        <f t="shared" si="2"/>
        <v>603250</v>
      </c>
    </row>
    <row r="33" spans="1:7" ht="27" customHeight="1">
      <c r="A33" s="15">
        <v>10</v>
      </c>
      <c r="B33" s="16" t="s">
        <v>18</v>
      </c>
      <c r="C33" s="30">
        <v>93300</v>
      </c>
      <c r="D33" s="15">
        <v>0.5</v>
      </c>
      <c r="E33" s="30">
        <f t="shared" si="0"/>
        <v>46650</v>
      </c>
      <c r="F33" s="30">
        <f t="shared" si="1"/>
        <v>4665</v>
      </c>
      <c r="G33" s="30">
        <f t="shared" si="2"/>
        <v>592455</v>
      </c>
    </row>
    <row r="34" spans="1:7" ht="27" customHeight="1">
      <c r="A34" s="15">
        <v>11</v>
      </c>
      <c r="B34" s="16" t="s">
        <v>112</v>
      </c>
      <c r="C34" s="30">
        <v>93300</v>
      </c>
      <c r="D34" s="15">
        <v>0.5</v>
      </c>
      <c r="E34" s="30">
        <f t="shared" si="0"/>
        <v>46650</v>
      </c>
      <c r="F34" s="30">
        <f t="shared" si="1"/>
        <v>4665</v>
      </c>
      <c r="G34" s="30">
        <f t="shared" si="2"/>
        <v>592455</v>
      </c>
    </row>
    <row r="35" spans="1:7" ht="29.25" customHeight="1">
      <c r="A35" s="15">
        <v>12</v>
      </c>
      <c r="B35" s="16" t="s">
        <v>7</v>
      </c>
      <c r="C35" s="30">
        <v>93300</v>
      </c>
      <c r="D35" s="15">
        <v>3</v>
      </c>
      <c r="E35" s="30">
        <f t="shared" si="0"/>
        <v>279900</v>
      </c>
      <c r="F35" s="30">
        <f t="shared" si="1"/>
        <v>27990</v>
      </c>
      <c r="G35" s="30">
        <f t="shared" si="2"/>
        <v>3554730</v>
      </c>
    </row>
    <row r="36" spans="1:7" ht="29.25" customHeight="1">
      <c r="A36" s="15">
        <v>13</v>
      </c>
      <c r="B36" s="16" t="s">
        <v>20</v>
      </c>
      <c r="C36" s="30">
        <v>93300</v>
      </c>
      <c r="D36" s="15">
        <v>0.5</v>
      </c>
      <c r="E36" s="30">
        <f t="shared" si="0"/>
        <v>46650</v>
      </c>
      <c r="F36" s="30">
        <f t="shared" si="1"/>
        <v>4665</v>
      </c>
      <c r="G36" s="30">
        <f t="shared" si="2"/>
        <v>592455</v>
      </c>
    </row>
    <row r="37" spans="1:7" ht="30.75" customHeight="1">
      <c r="A37" s="15"/>
      <c r="B37" s="31" t="s">
        <v>14</v>
      </c>
      <c r="C37" s="15"/>
      <c r="D37" s="33">
        <f>SUM(D24+D25+D26+D27+D28+D29+D30+D31+D32+D33+D34+D35+D36)</f>
        <v>13.86</v>
      </c>
      <c r="E37" s="32">
        <f>SUM(E24+E25+E26+E27+E28+E29+E30+E31+E32+E33+E34+E35+E36)</f>
        <v>1400601.28</v>
      </c>
      <c r="F37" s="32">
        <f>SUM(F24+F25+F26+F27+F28+F29+F30+F31+F32+F33+F34+F35+F36)</f>
        <v>140060.128</v>
      </c>
      <c r="G37" s="32">
        <f>SUM(G24+G25+G26+G27+G28+G29+G30+G31+G32+G33+G34+G35+G36)</f>
        <v>17787636.255999997</v>
      </c>
    </row>
    <row r="38" spans="1:7" ht="33" customHeight="1">
      <c r="A38" s="17"/>
      <c r="B38" s="17"/>
      <c r="C38" s="17"/>
      <c r="D38" s="17"/>
      <c r="E38" s="17"/>
      <c r="F38" s="17"/>
      <c r="G38" s="8"/>
    </row>
    <row r="39" spans="1:7" ht="20.25">
      <c r="A39" s="13" t="s">
        <v>15</v>
      </c>
      <c r="B39" s="13"/>
      <c r="C39" s="13"/>
      <c r="D39" s="13"/>
      <c r="E39" s="3"/>
      <c r="F39" s="3"/>
      <c r="G39" s="8"/>
    </row>
    <row r="40" spans="1:7" ht="20.25">
      <c r="A40" s="13" t="s">
        <v>117</v>
      </c>
      <c r="B40" s="3"/>
      <c r="C40" s="3"/>
      <c r="D40" s="3"/>
      <c r="E40" s="13" t="s">
        <v>116</v>
      </c>
      <c r="F40" s="13"/>
      <c r="G40" s="8"/>
    </row>
    <row r="41" spans="1:7" ht="44.25" customHeight="1">
      <c r="A41" s="13"/>
      <c r="B41" s="3"/>
      <c r="C41" s="3"/>
      <c r="D41" s="3"/>
      <c r="E41" s="13"/>
      <c r="F41" s="13"/>
      <c r="G41" s="8"/>
    </row>
    <row r="42" spans="1:7" ht="20.25">
      <c r="A42" s="13" t="s">
        <v>38</v>
      </c>
      <c r="B42" s="3"/>
      <c r="C42" s="3"/>
      <c r="D42" s="3"/>
      <c r="E42" s="13" t="s">
        <v>62</v>
      </c>
      <c r="F42" s="13"/>
      <c r="G42" s="8"/>
    </row>
    <row r="43" spans="1:7" ht="20.25">
      <c r="A43" s="13"/>
      <c r="B43" s="3"/>
      <c r="C43" s="3"/>
      <c r="D43" s="3"/>
      <c r="E43" s="13"/>
      <c r="F43" s="13"/>
      <c r="G43" s="8"/>
    </row>
    <row r="44" spans="1:7" ht="20.25">
      <c r="A44" s="13" t="s">
        <v>15</v>
      </c>
      <c r="B44" s="3"/>
      <c r="C44" s="3"/>
      <c r="D44" s="3"/>
      <c r="E44" s="13"/>
      <c r="F44" s="13"/>
      <c r="G44" s="8"/>
    </row>
    <row r="45" spans="1:7" ht="20.25">
      <c r="A45" s="13" t="s">
        <v>16</v>
      </c>
      <c r="B45" s="3"/>
      <c r="C45" s="3"/>
      <c r="D45" s="3"/>
      <c r="E45" s="13"/>
      <c r="F45" s="13"/>
      <c r="G45" s="8"/>
    </row>
    <row r="46" spans="1:7" ht="20.25">
      <c r="A46" s="13" t="s">
        <v>17</v>
      </c>
      <c r="B46" s="3"/>
      <c r="C46" s="3"/>
      <c r="D46" s="3"/>
      <c r="E46" s="13" t="s">
        <v>163</v>
      </c>
      <c r="F46" s="13"/>
      <c r="G46" s="8"/>
    </row>
    <row r="47" spans="1:7">
      <c r="A47" s="8"/>
      <c r="B47" s="8"/>
      <c r="C47" s="8"/>
      <c r="D47" s="8"/>
      <c r="E47" s="8"/>
      <c r="F47" s="8"/>
      <c r="G47" s="8"/>
    </row>
    <row r="48" spans="1:7" ht="16.5">
      <c r="A48" s="8"/>
      <c r="B48" s="8"/>
      <c r="C48" s="8"/>
      <c r="D48" s="8"/>
      <c r="E48" s="4"/>
      <c r="F48" s="4"/>
      <c r="G48" s="8"/>
    </row>
    <row r="49" spans="1:7" ht="17.25">
      <c r="A49" s="8"/>
      <c r="B49" s="8"/>
      <c r="C49" s="8"/>
      <c r="D49" s="8"/>
      <c r="E49" s="4" t="s">
        <v>120</v>
      </c>
      <c r="F49" s="4"/>
      <c r="G49" s="8"/>
    </row>
    <row r="50" spans="1:7">
      <c r="A50" s="8"/>
      <c r="B50" s="8"/>
      <c r="C50" s="8"/>
      <c r="D50" s="8"/>
      <c r="E50" s="8"/>
      <c r="F50" s="8"/>
      <c r="G50" s="8"/>
    </row>
    <row r="51" spans="1:7">
      <c r="A51" s="8"/>
      <c r="B51" s="8"/>
      <c r="C51" s="8"/>
      <c r="D51" s="8"/>
      <c r="E51" s="8"/>
      <c r="F51" s="8"/>
      <c r="G51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G52"/>
  <sheetViews>
    <sheetView view="pageBreakPreview" zoomScaleSheetLayoutView="100" workbookViewId="0">
      <selection activeCell="A7" sqref="A7:XFD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7" width="24.140625" customWidth="1"/>
  </cols>
  <sheetData>
    <row r="1" spans="1:7" ht="18.75">
      <c r="E1" s="9" t="s">
        <v>175</v>
      </c>
      <c r="F1" s="9"/>
    </row>
    <row r="2" spans="1:7" ht="18.75">
      <c r="E2" s="9" t="s">
        <v>0</v>
      </c>
      <c r="F2" s="9"/>
      <c r="G2" s="10"/>
    </row>
    <row r="3" spans="1:7" ht="18.75">
      <c r="E3" s="9" t="s">
        <v>1</v>
      </c>
      <c r="F3" s="9"/>
      <c r="G3" s="10"/>
    </row>
    <row r="4" spans="1:7" ht="18.75">
      <c r="E4" s="9" t="s">
        <v>141</v>
      </c>
      <c r="F4" s="9"/>
      <c r="G4" s="10"/>
    </row>
    <row r="5" spans="1:7" ht="18.75">
      <c r="E5" s="9" t="s">
        <v>74</v>
      </c>
      <c r="F5" s="9"/>
      <c r="G5" s="10"/>
    </row>
    <row r="6" spans="1:7" ht="18.75">
      <c r="E6" s="2"/>
      <c r="F6" s="2"/>
      <c r="G6" s="10"/>
    </row>
    <row r="7" spans="1:7" ht="18.75" hidden="1">
      <c r="E7" s="9" t="s">
        <v>176</v>
      </c>
      <c r="F7" s="9"/>
    </row>
    <row r="8" spans="1:7" ht="18.75" hidden="1">
      <c r="A8" s="6"/>
      <c r="B8" s="6"/>
      <c r="C8" s="6"/>
      <c r="D8" s="6"/>
      <c r="E8" s="9" t="s">
        <v>0</v>
      </c>
      <c r="F8" s="9"/>
      <c r="G8" s="8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162</v>
      </c>
      <c r="F11" s="9"/>
      <c r="G11" s="10"/>
    </row>
    <row r="12" spans="1:7" ht="18.75">
      <c r="A12" s="6"/>
      <c r="B12" s="6"/>
      <c r="C12" s="6"/>
      <c r="D12" s="8"/>
      <c r="E12" s="9"/>
      <c r="F12" s="9"/>
      <c r="G12" s="10"/>
    </row>
    <row r="13" spans="1:7" ht="18.75">
      <c r="A13" s="6"/>
      <c r="B13" s="6"/>
      <c r="C13" s="6"/>
      <c r="D13" s="8"/>
      <c r="E13" s="9"/>
      <c r="F13" s="9"/>
      <c r="G13" s="10"/>
    </row>
    <row r="14" spans="1:7" ht="17.25">
      <c r="A14" s="6"/>
      <c r="B14" s="6"/>
      <c r="C14" s="6"/>
      <c r="D14" s="6"/>
      <c r="E14" s="7"/>
      <c r="F14" s="7"/>
      <c r="G14" s="8"/>
    </row>
    <row r="15" spans="1:7" ht="39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123</v>
      </c>
      <c r="B18" s="44"/>
      <c r="C18" s="44"/>
      <c r="D18" s="44"/>
      <c r="E18" s="44"/>
      <c r="F18" s="39"/>
      <c r="G18" s="8"/>
    </row>
    <row r="19" spans="1:7" ht="20.25">
      <c r="A19" s="29"/>
      <c r="B19" s="29"/>
      <c r="C19" s="12" t="s">
        <v>26</v>
      </c>
      <c r="D19" s="29"/>
      <c r="E19" s="29"/>
      <c r="F19" s="38"/>
      <c r="G19" s="8"/>
    </row>
    <row r="20" spans="1:7" ht="20.25">
      <c r="A20" s="3"/>
      <c r="B20" s="13" t="s">
        <v>67</v>
      </c>
      <c r="C20" s="18">
        <v>21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66</v>
      </c>
      <c r="F23" s="14" t="s">
        <v>128</v>
      </c>
      <c r="G23" s="14" t="s">
        <v>86</v>
      </c>
    </row>
    <row r="24" spans="1:7" ht="31.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30" customHeight="1">
      <c r="A25" s="15">
        <v>2</v>
      </c>
      <c r="B25" s="16" t="s">
        <v>5</v>
      </c>
      <c r="C25" s="30">
        <v>95000</v>
      </c>
      <c r="D25" s="15">
        <v>1</v>
      </c>
      <c r="E25" s="30">
        <f t="shared" ref="E25:E37" si="0">SUM(C25*D25)</f>
        <v>95000</v>
      </c>
      <c r="F25" s="30">
        <f t="shared" ref="F25:F37" si="1">SUM(E25*10%)</f>
        <v>9500</v>
      </c>
      <c r="G25" s="30">
        <f t="shared" ref="G25:G37" si="2">SUM(E25*5)+((E25+F25)*7)</f>
        <v>1206500</v>
      </c>
    </row>
    <row r="26" spans="1:7" ht="23.25" customHeight="1">
      <c r="A26" s="15">
        <v>3</v>
      </c>
      <c r="B26" s="16" t="s">
        <v>8</v>
      </c>
      <c r="C26" s="30">
        <v>95000</v>
      </c>
      <c r="D26" s="15">
        <v>1.25</v>
      </c>
      <c r="E26" s="30">
        <f t="shared" si="0"/>
        <v>118750</v>
      </c>
      <c r="F26" s="30">
        <f t="shared" si="1"/>
        <v>11875</v>
      </c>
      <c r="G26" s="30">
        <f t="shared" si="2"/>
        <v>1508125</v>
      </c>
    </row>
    <row r="27" spans="1:7" ht="27.75" customHeight="1">
      <c r="A27" s="15">
        <v>4</v>
      </c>
      <c r="B27" s="16" t="s">
        <v>9</v>
      </c>
      <c r="C27" s="30">
        <v>95000</v>
      </c>
      <c r="D27" s="15">
        <v>1</v>
      </c>
      <c r="E27" s="30">
        <f t="shared" si="0"/>
        <v>95000</v>
      </c>
      <c r="F27" s="30">
        <f t="shared" si="1"/>
        <v>9500</v>
      </c>
      <c r="G27" s="30">
        <f t="shared" si="2"/>
        <v>1206500</v>
      </c>
    </row>
    <row r="28" spans="1:7" ht="26.25" customHeight="1">
      <c r="A28" s="15">
        <v>5</v>
      </c>
      <c r="B28" s="16" t="s">
        <v>6</v>
      </c>
      <c r="C28" s="30">
        <v>119048</v>
      </c>
      <c r="D28" s="15">
        <v>5.6</v>
      </c>
      <c r="E28" s="30">
        <f t="shared" si="0"/>
        <v>666668.79999999993</v>
      </c>
      <c r="F28" s="30">
        <f t="shared" si="1"/>
        <v>66666.87999999999</v>
      </c>
      <c r="G28" s="30">
        <f t="shared" si="2"/>
        <v>8466693.7599999998</v>
      </c>
    </row>
    <row r="29" spans="1:7" ht="26.25" customHeight="1">
      <c r="A29" s="15">
        <v>6</v>
      </c>
      <c r="B29" s="16" t="s">
        <v>11</v>
      </c>
      <c r="C29" s="30">
        <v>93300</v>
      </c>
      <c r="D29" s="15">
        <v>1</v>
      </c>
      <c r="E29" s="30">
        <f t="shared" si="0"/>
        <v>93300</v>
      </c>
      <c r="F29" s="30">
        <f t="shared" si="1"/>
        <v>9330</v>
      </c>
      <c r="G29" s="30">
        <f t="shared" si="2"/>
        <v>1184910</v>
      </c>
    </row>
    <row r="30" spans="1:7" ht="30.7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0"/>
        <v>93300</v>
      </c>
      <c r="F30" s="30">
        <f t="shared" si="1"/>
        <v>9330</v>
      </c>
      <c r="G30" s="30">
        <f t="shared" si="2"/>
        <v>1184910</v>
      </c>
    </row>
    <row r="31" spans="1:7" ht="27" customHeight="1">
      <c r="A31" s="15">
        <v>8</v>
      </c>
      <c r="B31" s="16" t="s">
        <v>19</v>
      </c>
      <c r="C31" s="30">
        <v>93300</v>
      </c>
      <c r="D31" s="15">
        <v>1</v>
      </c>
      <c r="E31" s="30">
        <f t="shared" si="0"/>
        <v>93300</v>
      </c>
      <c r="F31" s="30">
        <f t="shared" si="1"/>
        <v>9330</v>
      </c>
      <c r="G31" s="30">
        <f t="shared" si="2"/>
        <v>1184910</v>
      </c>
    </row>
    <row r="32" spans="1:7" ht="27" customHeight="1">
      <c r="A32" s="15">
        <v>9</v>
      </c>
      <c r="B32" s="16" t="s">
        <v>12</v>
      </c>
      <c r="C32" s="30">
        <v>95000</v>
      </c>
      <c r="D32" s="15">
        <v>1</v>
      </c>
      <c r="E32" s="30">
        <f t="shared" si="0"/>
        <v>95000</v>
      </c>
      <c r="F32" s="30">
        <f t="shared" si="1"/>
        <v>9500</v>
      </c>
      <c r="G32" s="30">
        <f t="shared" si="2"/>
        <v>1206500</v>
      </c>
    </row>
    <row r="33" spans="1:7" ht="27" customHeight="1">
      <c r="A33" s="15">
        <v>10</v>
      </c>
      <c r="B33" s="16" t="s">
        <v>13</v>
      </c>
      <c r="C33" s="30">
        <v>93300</v>
      </c>
      <c r="D33" s="15">
        <v>0.25</v>
      </c>
      <c r="E33" s="30">
        <f t="shared" si="0"/>
        <v>23325</v>
      </c>
      <c r="F33" s="30">
        <f t="shared" si="1"/>
        <v>2332.5</v>
      </c>
      <c r="G33" s="30">
        <f t="shared" si="2"/>
        <v>296227.5</v>
      </c>
    </row>
    <row r="34" spans="1:7" ht="27" customHeight="1">
      <c r="A34" s="15">
        <v>11</v>
      </c>
      <c r="B34" s="16" t="s">
        <v>18</v>
      </c>
      <c r="C34" s="30">
        <v>93300</v>
      </c>
      <c r="D34" s="15">
        <v>0.5</v>
      </c>
      <c r="E34" s="30">
        <f t="shared" si="0"/>
        <v>46650</v>
      </c>
      <c r="F34" s="30">
        <f t="shared" si="1"/>
        <v>4665</v>
      </c>
      <c r="G34" s="30">
        <f t="shared" si="2"/>
        <v>592455</v>
      </c>
    </row>
    <row r="35" spans="1:7" ht="27" customHeight="1">
      <c r="A35" s="15">
        <v>12</v>
      </c>
      <c r="B35" s="16" t="s">
        <v>112</v>
      </c>
      <c r="C35" s="30">
        <v>93300</v>
      </c>
      <c r="D35" s="15">
        <v>0.5</v>
      </c>
      <c r="E35" s="30">
        <f t="shared" si="0"/>
        <v>46650</v>
      </c>
      <c r="F35" s="30">
        <f t="shared" si="1"/>
        <v>4665</v>
      </c>
      <c r="G35" s="30">
        <f t="shared" si="2"/>
        <v>592455</v>
      </c>
    </row>
    <row r="36" spans="1:7" ht="29.25" customHeight="1">
      <c r="A36" s="15">
        <v>13</v>
      </c>
      <c r="B36" s="16" t="s">
        <v>7</v>
      </c>
      <c r="C36" s="30">
        <v>93300</v>
      </c>
      <c r="D36" s="15">
        <v>5</v>
      </c>
      <c r="E36" s="30">
        <f t="shared" si="0"/>
        <v>466500</v>
      </c>
      <c r="F36" s="30">
        <f t="shared" si="1"/>
        <v>46650</v>
      </c>
      <c r="G36" s="30">
        <f t="shared" si="2"/>
        <v>5924550</v>
      </c>
    </row>
    <row r="37" spans="1:7" ht="29.25" customHeight="1">
      <c r="A37" s="15">
        <v>14</v>
      </c>
      <c r="B37" s="16" t="s">
        <v>20</v>
      </c>
      <c r="C37" s="30">
        <v>93300</v>
      </c>
      <c r="D37" s="15">
        <v>0.5</v>
      </c>
      <c r="E37" s="30">
        <f t="shared" si="0"/>
        <v>46650</v>
      </c>
      <c r="F37" s="30">
        <f t="shared" si="1"/>
        <v>4665</v>
      </c>
      <c r="G37" s="30">
        <f t="shared" si="2"/>
        <v>592455</v>
      </c>
    </row>
    <row r="38" spans="1:7" ht="30.75" customHeight="1">
      <c r="A38" s="15"/>
      <c r="B38" s="16" t="s">
        <v>14</v>
      </c>
      <c r="C38" s="15"/>
      <c r="D38" s="15">
        <f>SUM(D24:D37)</f>
        <v>20.6</v>
      </c>
      <c r="E38" s="30">
        <f>SUM(E24:E37)</f>
        <v>2090093.7999999998</v>
      </c>
      <c r="F38" s="30">
        <f>SUM(F24:F37)</f>
        <v>209009.38</v>
      </c>
      <c r="G38" s="30">
        <f>SUM(G24:G37)</f>
        <v>26544191.259999998</v>
      </c>
    </row>
    <row r="39" spans="1:7" ht="33" customHeight="1">
      <c r="A39" s="17"/>
      <c r="B39" s="17"/>
      <c r="C39" s="17"/>
      <c r="D39" s="17"/>
      <c r="E39" s="17"/>
      <c r="F39" s="17"/>
      <c r="G39" s="8"/>
    </row>
    <row r="40" spans="1:7" ht="20.25">
      <c r="A40" s="13" t="s">
        <v>15</v>
      </c>
      <c r="B40" s="13"/>
      <c r="C40" s="13"/>
      <c r="D40" s="13"/>
      <c r="E40" s="3"/>
      <c r="F40" s="3"/>
      <c r="G40" s="8"/>
    </row>
    <row r="41" spans="1:7" ht="20.25">
      <c r="A41" s="13" t="s">
        <v>117</v>
      </c>
      <c r="B41" s="3"/>
      <c r="C41" s="3"/>
      <c r="D41" s="3"/>
      <c r="E41" s="13" t="s">
        <v>116</v>
      </c>
      <c r="F41" s="13"/>
      <c r="G41" s="8"/>
    </row>
    <row r="42" spans="1:7" ht="44.25" customHeight="1">
      <c r="A42" s="13"/>
      <c r="B42" s="3"/>
      <c r="C42" s="3"/>
      <c r="D42" s="3"/>
      <c r="E42" s="13"/>
      <c r="F42" s="13"/>
      <c r="G42" s="8"/>
    </row>
    <row r="43" spans="1:7" ht="20.25">
      <c r="A43" s="13" t="s">
        <v>38</v>
      </c>
      <c r="B43" s="3"/>
      <c r="C43" s="3"/>
      <c r="D43" s="3"/>
      <c r="E43" s="13" t="s">
        <v>124</v>
      </c>
      <c r="F43" s="13"/>
      <c r="G43" s="8"/>
    </row>
    <row r="44" spans="1:7" ht="20.25">
      <c r="A44" s="13"/>
      <c r="B44" s="3"/>
      <c r="C44" s="3"/>
      <c r="D44" s="3"/>
      <c r="E44" s="13"/>
      <c r="F44" s="13"/>
      <c r="G44" s="8"/>
    </row>
    <row r="45" spans="1:7" ht="20.25">
      <c r="A45" s="13" t="s">
        <v>15</v>
      </c>
      <c r="B45" s="3"/>
      <c r="C45" s="3"/>
      <c r="D45" s="3"/>
      <c r="E45" s="13"/>
      <c r="F45" s="13"/>
      <c r="G45" s="8"/>
    </row>
    <row r="46" spans="1:7" ht="20.25">
      <c r="A46" s="13" t="s">
        <v>16</v>
      </c>
      <c r="B46" s="3"/>
      <c r="C46" s="3"/>
      <c r="D46" s="3"/>
      <c r="E46" s="13"/>
      <c r="F46" s="13"/>
      <c r="G46" s="8"/>
    </row>
    <row r="47" spans="1:7" ht="20.25">
      <c r="A47" s="13" t="s">
        <v>17</v>
      </c>
      <c r="B47" s="3"/>
      <c r="C47" s="3"/>
      <c r="D47" s="3"/>
      <c r="E47" s="13" t="s">
        <v>163</v>
      </c>
      <c r="F47" s="13"/>
      <c r="G47" s="8"/>
    </row>
    <row r="48" spans="1:7">
      <c r="A48" s="8"/>
      <c r="B48" s="8"/>
      <c r="C48" s="8"/>
      <c r="D48" s="8"/>
      <c r="E48" s="8"/>
      <c r="F48" s="8"/>
      <c r="G48" s="8"/>
    </row>
    <row r="49" spans="1:7" ht="16.5">
      <c r="A49" s="8"/>
      <c r="B49" s="8"/>
      <c r="C49" s="8"/>
      <c r="D49" s="8"/>
      <c r="E49" s="4"/>
      <c r="F49" s="4"/>
      <c r="G49" s="8"/>
    </row>
    <row r="50" spans="1:7" ht="17.25">
      <c r="A50" s="8"/>
      <c r="B50" s="8"/>
      <c r="C50" s="8"/>
      <c r="D50" s="8"/>
      <c r="E50" s="4" t="s">
        <v>120</v>
      </c>
      <c r="F50" s="4"/>
      <c r="G50" s="8"/>
    </row>
    <row r="51" spans="1:7">
      <c r="A51" s="8"/>
      <c r="B51" s="8"/>
      <c r="C51" s="8"/>
      <c r="D51" s="8"/>
      <c r="E51" s="8"/>
      <c r="F51" s="8"/>
      <c r="G51" s="8"/>
    </row>
    <row r="52" spans="1:7">
      <c r="A52" s="8"/>
      <c r="B52" s="8"/>
      <c r="C52" s="8"/>
      <c r="D52" s="8"/>
      <c r="E52" s="8"/>
      <c r="F52" s="8"/>
      <c r="G52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zoomScaleSheetLayoutView="100" workbookViewId="0">
      <selection activeCell="G16" sqref="G1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1.85546875" customWidth="1"/>
    <col min="7" max="7" width="23.85546875" customWidth="1"/>
  </cols>
  <sheetData>
    <row r="1" spans="1:7" ht="18.75">
      <c r="E1" s="9" t="s">
        <v>91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134</v>
      </c>
      <c r="F4" s="9"/>
    </row>
    <row r="5" spans="1:7" ht="18.75">
      <c r="E5" s="9" t="s">
        <v>65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171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132</v>
      </c>
      <c r="F10" s="9"/>
      <c r="G10" s="10"/>
    </row>
    <row r="11" spans="1:7" ht="18.75" hidden="1">
      <c r="A11" s="6"/>
      <c r="B11" s="6"/>
      <c r="C11" s="6"/>
      <c r="D11" s="8"/>
      <c r="E11" s="9" t="s">
        <v>172</v>
      </c>
      <c r="F11" s="9"/>
      <c r="G11" s="10"/>
    </row>
    <row r="12" spans="1:7" ht="17.25" customHeight="1">
      <c r="A12" s="6"/>
      <c r="B12" s="6"/>
      <c r="C12" s="6"/>
      <c r="D12" s="6"/>
      <c r="E12" s="8"/>
      <c r="F12" s="8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0.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21</v>
      </c>
      <c r="B18" s="44"/>
      <c r="C18" s="44"/>
      <c r="D18" s="44"/>
      <c r="E18" s="44"/>
      <c r="F18" s="39"/>
      <c r="G18" s="8"/>
    </row>
    <row r="19" spans="1:7" ht="31.5" customHeight="1">
      <c r="A19" s="28"/>
      <c r="B19" s="28"/>
      <c r="C19" s="12" t="s">
        <v>26</v>
      </c>
      <c r="D19" s="28"/>
      <c r="E19" s="28"/>
      <c r="F19" s="38"/>
      <c r="G19" s="8"/>
    </row>
    <row r="20" spans="1:7" ht="20.25">
      <c r="A20" s="3"/>
      <c r="B20" s="13" t="s">
        <v>64</v>
      </c>
      <c r="C20" s="18">
        <v>21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66</v>
      </c>
      <c r="F23" s="14" t="s">
        <v>128</v>
      </c>
      <c r="G23" s="14" t="s">
        <v>86</v>
      </c>
    </row>
    <row r="24" spans="1:7" ht="27.7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4.75" customHeight="1">
      <c r="A25" s="15">
        <v>2</v>
      </c>
      <c r="B25" s="16" t="s">
        <v>12</v>
      </c>
      <c r="C25" s="30">
        <v>95000</v>
      </c>
      <c r="D25" s="15">
        <v>1</v>
      </c>
      <c r="E25" s="30">
        <f>SUM(C25*D25)</f>
        <v>95000</v>
      </c>
      <c r="F25" s="30">
        <f t="shared" ref="F25:F34" si="0">SUM(E25*10%)</f>
        <v>9500</v>
      </c>
      <c r="G25" s="30">
        <f t="shared" ref="G25:G34" si="1">SUM(E25*5)+((E25+F25)*7)</f>
        <v>1206500</v>
      </c>
    </row>
    <row r="26" spans="1:7" ht="28.5" customHeight="1">
      <c r="A26" s="15">
        <v>3</v>
      </c>
      <c r="B26" s="16" t="s">
        <v>5</v>
      </c>
      <c r="C26" s="30">
        <v>95000</v>
      </c>
      <c r="D26" s="15">
        <v>1</v>
      </c>
      <c r="E26" s="30">
        <f t="shared" ref="E26:E34" si="2">SUM(C26*D26)</f>
        <v>95000</v>
      </c>
      <c r="F26" s="30">
        <f t="shared" si="0"/>
        <v>9500</v>
      </c>
      <c r="G26" s="30">
        <f t="shared" si="1"/>
        <v>1206500</v>
      </c>
    </row>
    <row r="27" spans="1:7" ht="27.75" customHeight="1">
      <c r="A27" s="15">
        <v>4</v>
      </c>
      <c r="B27" s="16" t="s">
        <v>8</v>
      </c>
      <c r="C27" s="30">
        <v>95000</v>
      </c>
      <c r="D27" s="15">
        <v>1.25</v>
      </c>
      <c r="E27" s="30">
        <f t="shared" si="2"/>
        <v>118750</v>
      </c>
      <c r="F27" s="30">
        <f t="shared" si="0"/>
        <v>11875</v>
      </c>
      <c r="G27" s="30">
        <f t="shared" si="1"/>
        <v>1508125</v>
      </c>
    </row>
    <row r="28" spans="1:7" ht="24.75" customHeight="1">
      <c r="A28" s="15">
        <v>5</v>
      </c>
      <c r="B28" s="16" t="s">
        <v>9</v>
      </c>
      <c r="C28" s="30">
        <v>95000</v>
      </c>
      <c r="D28" s="15">
        <v>1</v>
      </c>
      <c r="E28" s="30">
        <f t="shared" si="2"/>
        <v>95000</v>
      </c>
      <c r="F28" s="30">
        <f t="shared" si="0"/>
        <v>9500</v>
      </c>
      <c r="G28" s="30">
        <f t="shared" si="1"/>
        <v>1206500</v>
      </c>
    </row>
    <row r="29" spans="1:7" ht="26.25" customHeight="1">
      <c r="A29" s="15">
        <v>6</v>
      </c>
      <c r="B29" s="16" t="s">
        <v>6</v>
      </c>
      <c r="C29" s="30">
        <v>119048</v>
      </c>
      <c r="D29" s="15">
        <v>5.6</v>
      </c>
      <c r="E29" s="30">
        <f t="shared" si="2"/>
        <v>666668.79999999993</v>
      </c>
      <c r="F29" s="30">
        <f t="shared" si="0"/>
        <v>66666.87999999999</v>
      </c>
      <c r="G29" s="30">
        <f t="shared" si="1"/>
        <v>8466693.7599999998</v>
      </c>
    </row>
    <row r="30" spans="1:7" ht="22.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2"/>
        <v>93300</v>
      </c>
      <c r="F30" s="30">
        <f t="shared" si="0"/>
        <v>9330</v>
      </c>
      <c r="G30" s="30">
        <f t="shared" si="1"/>
        <v>1184910</v>
      </c>
    </row>
    <row r="31" spans="1:7" ht="25.5" customHeight="1">
      <c r="A31" s="15">
        <v>8</v>
      </c>
      <c r="B31" s="16" t="s">
        <v>11</v>
      </c>
      <c r="C31" s="30">
        <v>93300</v>
      </c>
      <c r="D31" s="15">
        <v>1</v>
      </c>
      <c r="E31" s="30">
        <f t="shared" si="2"/>
        <v>93300</v>
      </c>
      <c r="F31" s="30">
        <f t="shared" si="0"/>
        <v>9330</v>
      </c>
      <c r="G31" s="30">
        <f t="shared" si="1"/>
        <v>1184910</v>
      </c>
    </row>
    <row r="32" spans="1:7" ht="25.5" customHeight="1">
      <c r="A32" s="15">
        <v>9</v>
      </c>
      <c r="B32" s="16" t="s">
        <v>19</v>
      </c>
      <c r="C32" s="30">
        <v>93300</v>
      </c>
      <c r="D32" s="15">
        <v>1</v>
      </c>
      <c r="E32" s="30">
        <f t="shared" si="2"/>
        <v>93300</v>
      </c>
      <c r="F32" s="30">
        <f t="shared" si="0"/>
        <v>9330</v>
      </c>
      <c r="G32" s="30">
        <f t="shared" si="1"/>
        <v>1184910</v>
      </c>
    </row>
    <row r="33" spans="1:7" ht="29.25" customHeight="1">
      <c r="A33" s="15">
        <v>10</v>
      </c>
      <c r="B33" s="16" t="s">
        <v>20</v>
      </c>
      <c r="C33" s="30">
        <v>93300</v>
      </c>
      <c r="D33" s="15">
        <v>0.5</v>
      </c>
      <c r="E33" s="30">
        <f t="shared" si="2"/>
        <v>46650</v>
      </c>
      <c r="F33" s="30">
        <f t="shared" si="0"/>
        <v>4665</v>
      </c>
      <c r="G33" s="30">
        <f t="shared" si="1"/>
        <v>592455</v>
      </c>
    </row>
    <row r="34" spans="1:7" ht="27.75" customHeight="1">
      <c r="A34" s="15">
        <v>11</v>
      </c>
      <c r="B34" s="16" t="s">
        <v>7</v>
      </c>
      <c r="C34" s="30">
        <v>93300</v>
      </c>
      <c r="D34" s="15">
        <v>5</v>
      </c>
      <c r="E34" s="30">
        <f t="shared" si="2"/>
        <v>466500</v>
      </c>
      <c r="F34" s="30">
        <f t="shared" si="0"/>
        <v>46650</v>
      </c>
      <c r="G34" s="30">
        <f t="shared" si="1"/>
        <v>5924550</v>
      </c>
    </row>
    <row r="35" spans="1:7" ht="30" customHeight="1">
      <c r="A35" s="15"/>
      <c r="B35" s="31" t="s">
        <v>14</v>
      </c>
      <c r="C35" s="33"/>
      <c r="D35" s="33">
        <f>SUM(D24+D25+D26+D27+D28+D29+D30+D31+D32+D33+D34)</f>
        <v>19.350000000000001</v>
      </c>
      <c r="E35" s="32">
        <f>SUM(E24:E34)</f>
        <v>1973468.7999999998</v>
      </c>
      <c r="F35" s="32">
        <f>SUM(F24:F34)</f>
        <v>197346.88</v>
      </c>
      <c r="G35" s="32">
        <f>SUM(G24:G34)</f>
        <v>25063053.759999998</v>
      </c>
    </row>
    <row r="36" spans="1:7" ht="41.25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39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30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topLeftCell="A36" zoomScaleSheetLayoutView="100" workbookViewId="0">
      <selection activeCell="E44" sqref="E4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1.140625" customWidth="1"/>
    <col min="7" max="7" width="23.85546875" customWidth="1"/>
  </cols>
  <sheetData>
    <row r="1" spans="1:7" ht="18.75">
      <c r="E1" s="9" t="s">
        <v>92</v>
      </c>
      <c r="F1" s="9"/>
    </row>
    <row r="2" spans="1:7" ht="18.75">
      <c r="A2" s="1"/>
      <c r="B2" s="1"/>
      <c r="C2" s="1"/>
      <c r="D2" s="1"/>
      <c r="E2" s="9" t="s">
        <v>0</v>
      </c>
      <c r="F2" s="9"/>
    </row>
    <row r="3" spans="1:7" ht="18.75">
      <c r="A3" s="1"/>
      <c r="B3" s="1"/>
      <c r="C3" s="1"/>
      <c r="D3" s="1"/>
      <c r="E3" s="9" t="s">
        <v>1</v>
      </c>
      <c r="F3" s="9"/>
    </row>
    <row r="4" spans="1:7" ht="18.75">
      <c r="A4" s="1"/>
      <c r="B4" s="1"/>
      <c r="C4" s="1"/>
      <c r="D4" s="1"/>
      <c r="E4" s="9" t="s">
        <v>141</v>
      </c>
      <c r="F4" s="9"/>
    </row>
    <row r="5" spans="1:7" ht="18.75">
      <c r="A5" s="1"/>
      <c r="B5" s="1"/>
      <c r="C5" s="1"/>
      <c r="D5" s="1"/>
      <c r="E5" s="9" t="s">
        <v>80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92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137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0.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31</v>
      </c>
      <c r="B18" s="44"/>
      <c r="C18" s="44"/>
      <c r="D18" s="44"/>
      <c r="E18" s="44"/>
      <c r="F18" s="39"/>
      <c r="G18" s="8"/>
    </row>
    <row r="19" spans="1:7" ht="20.25">
      <c r="A19" s="11"/>
      <c r="B19" s="11"/>
      <c r="C19" s="12" t="s">
        <v>26</v>
      </c>
      <c r="D19" s="11"/>
      <c r="E19" s="11"/>
      <c r="F19" s="38"/>
      <c r="G19" s="8"/>
    </row>
    <row r="20" spans="1:7" ht="20.25">
      <c r="A20" s="3"/>
      <c r="B20" s="13" t="s">
        <v>67</v>
      </c>
      <c r="C20" s="18">
        <v>28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66</v>
      </c>
      <c r="F23" s="14" t="s">
        <v>128</v>
      </c>
      <c r="G23" s="14" t="s">
        <v>86</v>
      </c>
    </row>
    <row r="24" spans="1:7" ht="24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9.25" customHeight="1">
      <c r="A25" s="15">
        <v>2</v>
      </c>
      <c r="B25" s="16" t="s">
        <v>12</v>
      </c>
      <c r="C25" s="30">
        <v>95000</v>
      </c>
      <c r="D25" s="15">
        <v>1</v>
      </c>
      <c r="E25" s="30">
        <f>SUM(C25*D25)</f>
        <v>95000</v>
      </c>
      <c r="F25" s="30">
        <f t="shared" ref="F25:F34" si="0">SUM(E25*10%)</f>
        <v>9500</v>
      </c>
      <c r="G25" s="30">
        <f t="shared" ref="G25:G34" si="1">SUM(E25*5)+((E25+F25)*7)</f>
        <v>1206500</v>
      </c>
    </row>
    <row r="26" spans="1:7" ht="24" customHeight="1">
      <c r="A26" s="15">
        <v>3</v>
      </c>
      <c r="B26" s="16" t="s">
        <v>5</v>
      </c>
      <c r="C26" s="30">
        <v>95000</v>
      </c>
      <c r="D26" s="15">
        <v>1</v>
      </c>
      <c r="E26" s="30">
        <f t="shared" ref="E26:E34" si="2">SUM(C26*D26)</f>
        <v>95000</v>
      </c>
      <c r="F26" s="30">
        <f t="shared" si="0"/>
        <v>9500</v>
      </c>
      <c r="G26" s="30">
        <f t="shared" si="1"/>
        <v>1206500</v>
      </c>
    </row>
    <row r="27" spans="1:7" ht="26.25" customHeight="1">
      <c r="A27" s="15">
        <v>4</v>
      </c>
      <c r="B27" s="16" t="s">
        <v>8</v>
      </c>
      <c r="C27" s="30">
        <v>95000</v>
      </c>
      <c r="D27" s="15">
        <v>1.5</v>
      </c>
      <c r="E27" s="30">
        <f t="shared" si="2"/>
        <v>142500</v>
      </c>
      <c r="F27" s="30">
        <f t="shared" si="0"/>
        <v>14250</v>
      </c>
      <c r="G27" s="30">
        <f t="shared" si="1"/>
        <v>1809750</v>
      </c>
    </row>
    <row r="28" spans="1:7" ht="24.75" customHeight="1">
      <c r="A28" s="15">
        <v>5</v>
      </c>
      <c r="B28" s="16" t="s">
        <v>9</v>
      </c>
      <c r="C28" s="30">
        <v>95000</v>
      </c>
      <c r="D28" s="15">
        <v>1</v>
      </c>
      <c r="E28" s="30">
        <f t="shared" si="2"/>
        <v>95000</v>
      </c>
      <c r="F28" s="30">
        <f t="shared" si="0"/>
        <v>9500</v>
      </c>
      <c r="G28" s="30">
        <f t="shared" si="1"/>
        <v>1206500</v>
      </c>
    </row>
    <row r="29" spans="1:7" ht="23.25" customHeight="1">
      <c r="A29" s="15">
        <v>6</v>
      </c>
      <c r="B29" s="16" t="s">
        <v>6</v>
      </c>
      <c r="C29" s="30">
        <v>119048</v>
      </c>
      <c r="D29" s="15">
        <v>6.72</v>
      </c>
      <c r="E29" s="30">
        <f t="shared" si="2"/>
        <v>800002.55999999994</v>
      </c>
      <c r="F29" s="30">
        <f t="shared" si="0"/>
        <v>80000.255999999994</v>
      </c>
      <c r="G29" s="30">
        <f t="shared" si="1"/>
        <v>10160032.511999998</v>
      </c>
    </row>
    <row r="30" spans="1:7" ht="27.7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2"/>
        <v>93300</v>
      </c>
      <c r="F30" s="30">
        <f t="shared" si="0"/>
        <v>9330</v>
      </c>
      <c r="G30" s="30">
        <f t="shared" si="1"/>
        <v>1184910</v>
      </c>
    </row>
    <row r="31" spans="1:7" ht="24.75" customHeight="1">
      <c r="A31" s="15">
        <v>8</v>
      </c>
      <c r="B31" s="16" t="s">
        <v>11</v>
      </c>
      <c r="C31" s="30">
        <v>93300</v>
      </c>
      <c r="D31" s="15">
        <v>1</v>
      </c>
      <c r="E31" s="30">
        <f t="shared" si="2"/>
        <v>93300</v>
      </c>
      <c r="F31" s="30">
        <f t="shared" si="0"/>
        <v>9330</v>
      </c>
      <c r="G31" s="30">
        <f t="shared" si="1"/>
        <v>1184910</v>
      </c>
    </row>
    <row r="32" spans="1:7" ht="25.5" customHeight="1">
      <c r="A32" s="15">
        <v>9</v>
      </c>
      <c r="B32" s="16" t="s">
        <v>19</v>
      </c>
      <c r="C32" s="30">
        <v>93300</v>
      </c>
      <c r="D32" s="15">
        <v>1</v>
      </c>
      <c r="E32" s="30">
        <f t="shared" si="2"/>
        <v>93300</v>
      </c>
      <c r="F32" s="30">
        <f t="shared" si="0"/>
        <v>9330</v>
      </c>
      <c r="G32" s="30">
        <f t="shared" si="1"/>
        <v>1184910</v>
      </c>
    </row>
    <row r="33" spans="1:7" ht="27.75" customHeight="1">
      <c r="A33" s="15">
        <v>10</v>
      </c>
      <c r="B33" s="16" t="s">
        <v>20</v>
      </c>
      <c r="C33" s="30">
        <v>93300</v>
      </c>
      <c r="D33" s="15">
        <v>0.5</v>
      </c>
      <c r="E33" s="30">
        <f t="shared" si="2"/>
        <v>46650</v>
      </c>
      <c r="F33" s="30">
        <f t="shared" si="0"/>
        <v>4665</v>
      </c>
      <c r="G33" s="30">
        <f t="shared" si="1"/>
        <v>592455</v>
      </c>
    </row>
    <row r="34" spans="1:7" ht="32.25" customHeight="1">
      <c r="A34" s="15">
        <v>11</v>
      </c>
      <c r="B34" s="16" t="s">
        <v>7</v>
      </c>
      <c r="C34" s="30">
        <v>93300</v>
      </c>
      <c r="D34" s="15">
        <v>6</v>
      </c>
      <c r="E34" s="30">
        <f t="shared" si="2"/>
        <v>559800</v>
      </c>
      <c r="F34" s="30">
        <f t="shared" si="0"/>
        <v>55980</v>
      </c>
      <c r="G34" s="30">
        <f t="shared" si="1"/>
        <v>7109460</v>
      </c>
    </row>
    <row r="35" spans="1:7" ht="29.25" customHeight="1">
      <c r="A35" s="15"/>
      <c r="B35" s="31" t="s">
        <v>14</v>
      </c>
      <c r="C35" s="33"/>
      <c r="D35" s="33">
        <f>SUM(D24:D34)</f>
        <v>21.72</v>
      </c>
      <c r="E35" s="32">
        <f>SUM(E24:E34)</f>
        <v>2223852.56</v>
      </c>
      <c r="F35" s="32">
        <f>SUM(F24:F34)</f>
        <v>222385.25599999999</v>
      </c>
      <c r="G35" s="32">
        <f>SUM(G24:G34)</f>
        <v>28242927.511999998</v>
      </c>
    </row>
    <row r="36" spans="1:7" ht="43.5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43.5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32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G50"/>
  <sheetViews>
    <sheetView view="pageBreakPreview" topLeftCell="A3" zoomScaleSheetLayoutView="100" workbookViewId="0">
      <selection activeCell="E46" sqref="E4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6" width="23.42578125" customWidth="1"/>
    <col min="7" max="7" width="25" customWidth="1"/>
  </cols>
  <sheetData>
    <row r="1" spans="1:7" ht="18.75">
      <c r="E1" s="9" t="s">
        <v>93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A5" s="1"/>
      <c r="B5" s="1"/>
      <c r="C5" s="1"/>
      <c r="D5" s="1"/>
      <c r="E5" s="9" t="s">
        <v>138</v>
      </c>
      <c r="F5" s="9"/>
    </row>
    <row r="6" spans="1:7" ht="18.75">
      <c r="A6" s="1"/>
      <c r="B6" s="1"/>
      <c r="C6" s="1"/>
      <c r="D6" s="1"/>
      <c r="E6" s="9"/>
      <c r="F6" s="9"/>
    </row>
    <row r="7" spans="1:7" ht="18.75" hidden="1">
      <c r="A7" s="6"/>
      <c r="B7" s="6"/>
      <c r="C7" s="6"/>
      <c r="D7" s="8"/>
      <c r="E7" s="9" t="s">
        <v>93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132</v>
      </c>
      <c r="F10" s="9"/>
      <c r="G10" s="10"/>
    </row>
    <row r="11" spans="1:7" ht="18.75" hidden="1">
      <c r="A11" s="6"/>
      <c r="B11" s="6"/>
      <c r="C11" s="6"/>
      <c r="D11" s="8"/>
      <c r="E11" s="9" t="s">
        <v>139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2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33</v>
      </c>
      <c r="B18" s="44"/>
      <c r="C18" s="44"/>
      <c r="D18" s="44"/>
      <c r="E18" s="44"/>
      <c r="F18" s="39"/>
      <c r="G18" s="8"/>
    </row>
    <row r="19" spans="1:7" ht="20.25">
      <c r="A19" s="11"/>
      <c r="B19" s="11"/>
      <c r="C19" s="12" t="s">
        <v>26</v>
      </c>
      <c r="D19" s="11"/>
      <c r="E19" s="11"/>
      <c r="F19" s="38"/>
      <c r="G19" s="8"/>
    </row>
    <row r="20" spans="1:7" ht="20.25">
      <c r="A20" s="3"/>
      <c r="B20" s="13" t="s">
        <v>64</v>
      </c>
      <c r="C20" s="18">
        <v>26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70</v>
      </c>
      <c r="F23" s="14" t="s">
        <v>128</v>
      </c>
      <c r="G23" s="14" t="s">
        <v>87</v>
      </c>
    </row>
    <row r="24" spans="1:7" ht="26.2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7.75" customHeight="1">
      <c r="A25" s="15">
        <v>2</v>
      </c>
      <c r="B25" s="16" t="s">
        <v>12</v>
      </c>
      <c r="C25" s="30">
        <v>95000</v>
      </c>
      <c r="D25" s="15">
        <v>1</v>
      </c>
      <c r="E25" s="30">
        <f>SUM(C25*D25)</f>
        <v>95000</v>
      </c>
      <c r="F25" s="30">
        <f t="shared" ref="F25:F36" si="0">SUM(E25*10%)</f>
        <v>9500</v>
      </c>
      <c r="G25" s="30">
        <f t="shared" ref="G25:G36" si="1">SUM(E25*5)+((E25+F25)*7)</f>
        <v>1206500</v>
      </c>
    </row>
    <row r="26" spans="1:7" ht="26.25" customHeight="1">
      <c r="A26" s="15">
        <v>3</v>
      </c>
      <c r="B26" s="16" t="s">
        <v>5</v>
      </c>
      <c r="C26" s="30">
        <v>95000</v>
      </c>
      <c r="D26" s="15">
        <v>1</v>
      </c>
      <c r="E26" s="30">
        <f t="shared" ref="E26:E36" si="2">SUM(C26*D26)</f>
        <v>95000</v>
      </c>
      <c r="F26" s="30">
        <f t="shared" si="0"/>
        <v>9500</v>
      </c>
      <c r="G26" s="30">
        <f t="shared" si="1"/>
        <v>1206500</v>
      </c>
    </row>
    <row r="27" spans="1:7" ht="27.75" customHeight="1">
      <c r="A27" s="15">
        <v>4</v>
      </c>
      <c r="B27" s="16" t="s">
        <v>8</v>
      </c>
      <c r="C27" s="30">
        <v>95000</v>
      </c>
      <c r="D27" s="15">
        <v>1.5</v>
      </c>
      <c r="E27" s="30">
        <f t="shared" si="2"/>
        <v>142500</v>
      </c>
      <c r="F27" s="30">
        <f t="shared" si="0"/>
        <v>14250</v>
      </c>
      <c r="G27" s="30">
        <f t="shared" si="1"/>
        <v>1809750</v>
      </c>
    </row>
    <row r="28" spans="1:7" ht="24.75" customHeight="1">
      <c r="A28" s="15">
        <v>5</v>
      </c>
      <c r="B28" s="16" t="s">
        <v>9</v>
      </c>
      <c r="C28" s="30">
        <v>95000</v>
      </c>
      <c r="D28" s="15">
        <v>1</v>
      </c>
      <c r="E28" s="30">
        <f t="shared" si="2"/>
        <v>95000</v>
      </c>
      <c r="F28" s="30">
        <f t="shared" si="0"/>
        <v>9500</v>
      </c>
      <c r="G28" s="30">
        <f t="shared" si="1"/>
        <v>1206500</v>
      </c>
    </row>
    <row r="29" spans="1:7" ht="22.5" customHeight="1">
      <c r="A29" s="15">
        <v>6</v>
      </c>
      <c r="B29" s="16" t="s">
        <v>6</v>
      </c>
      <c r="C29" s="30">
        <v>119048</v>
      </c>
      <c r="D29" s="15">
        <v>6.72</v>
      </c>
      <c r="E29" s="30">
        <f t="shared" si="2"/>
        <v>800002.55999999994</v>
      </c>
      <c r="F29" s="30">
        <f t="shared" si="0"/>
        <v>80000.255999999994</v>
      </c>
      <c r="G29" s="30">
        <f t="shared" si="1"/>
        <v>10160032.511999998</v>
      </c>
    </row>
    <row r="30" spans="1:7" ht="24.7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2"/>
        <v>93300</v>
      </c>
      <c r="F30" s="30">
        <f t="shared" si="0"/>
        <v>9330</v>
      </c>
      <c r="G30" s="30">
        <f t="shared" si="1"/>
        <v>1184910</v>
      </c>
    </row>
    <row r="31" spans="1:7" ht="24" customHeight="1">
      <c r="A31" s="15">
        <v>8</v>
      </c>
      <c r="B31" s="16" t="s">
        <v>11</v>
      </c>
      <c r="C31" s="30">
        <v>93300</v>
      </c>
      <c r="D31" s="15">
        <v>1</v>
      </c>
      <c r="E31" s="30">
        <f t="shared" si="2"/>
        <v>93300</v>
      </c>
      <c r="F31" s="30">
        <f t="shared" si="0"/>
        <v>9330</v>
      </c>
      <c r="G31" s="30">
        <f t="shared" si="1"/>
        <v>1184910</v>
      </c>
    </row>
    <row r="32" spans="1:7" ht="23.25" customHeight="1">
      <c r="A32" s="15">
        <v>9</v>
      </c>
      <c r="B32" s="16" t="s">
        <v>19</v>
      </c>
      <c r="C32" s="30">
        <v>93300</v>
      </c>
      <c r="D32" s="15">
        <v>1</v>
      </c>
      <c r="E32" s="30">
        <f t="shared" si="2"/>
        <v>93300</v>
      </c>
      <c r="F32" s="30">
        <f t="shared" si="0"/>
        <v>9330</v>
      </c>
      <c r="G32" s="30">
        <f t="shared" si="1"/>
        <v>1184910</v>
      </c>
    </row>
    <row r="33" spans="1:7" ht="24" customHeight="1">
      <c r="A33" s="15">
        <v>10</v>
      </c>
      <c r="B33" s="16" t="s">
        <v>18</v>
      </c>
      <c r="C33" s="30">
        <v>93300</v>
      </c>
      <c r="D33" s="15">
        <v>0.5</v>
      </c>
      <c r="E33" s="30">
        <f t="shared" si="2"/>
        <v>46650</v>
      </c>
      <c r="F33" s="30">
        <f t="shared" si="0"/>
        <v>4665</v>
      </c>
      <c r="G33" s="30">
        <f t="shared" si="1"/>
        <v>592455</v>
      </c>
    </row>
    <row r="34" spans="1:7" ht="24" customHeight="1">
      <c r="A34" s="15">
        <v>11</v>
      </c>
      <c r="B34" s="16" t="s">
        <v>112</v>
      </c>
      <c r="C34" s="30">
        <v>93300</v>
      </c>
      <c r="D34" s="15">
        <v>0.5</v>
      </c>
      <c r="E34" s="30">
        <f t="shared" si="2"/>
        <v>46650</v>
      </c>
      <c r="F34" s="30">
        <f t="shared" si="0"/>
        <v>4665</v>
      </c>
      <c r="G34" s="30">
        <f t="shared" si="1"/>
        <v>592455</v>
      </c>
    </row>
    <row r="35" spans="1:7" ht="23.25" customHeight="1">
      <c r="A35" s="15">
        <v>12</v>
      </c>
      <c r="B35" s="16" t="s">
        <v>13</v>
      </c>
      <c r="C35" s="30">
        <v>93300</v>
      </c>
      <c r="D35" s="15">
        <v>0.25</v>
      </c>
      <c r="E35" s="30">
        <f t="shared" si="2"/>
        <v>23325</v>
      </c>
      <c r="F35" s="30">
        <f t="shared" si="0"/>
        <v>2332.5</v>
      </c>
      <c r="G35" s="30">
        <f t="shared" si="1"/>
        <v>296227.5</v>
      </c>
    </row>
    <row r="36" spans="1:7" ht="25.5" customHeight="1">
      <c r="A36" s="15">
        <v>13</v>
      </c>
      <c r="B36" s="16" t="s">
        <v>7</v>
      </c>
      <c r="C36" s="30">
        <v>93300</v>
      </c>
      <c r="D36" s="15">
        <v>6</v>
      </c>
      <c r="E36" s="30">
        <f t="shared" si="2"/>
        <v>559800</v>
      </c>
      <c r="F36" s="30">
        <f t="shared" si="0"/>
        <v>55980</v>
      </c>
      <c r="G36" s="30">
        <f t="shared" si="1"/>
        <v>7109460</v>
      </c>
    </row>
    <row r="37" spans="1:7" ht="27.75" customHeight="1">
      <c r="A37" s="33"/>
      <c r="B37" s="31" t="s">
        <v>14</v>
      </c>
      <c r="C37" s="32"/>
      <c r="D37" s="33">
        <f>SUM(D24:D36)</f>
        <v>22.47</v>
      </c>
      <c r="E37" s="32">
        <f>SUM(E24:E36)</f>
        <v>2293827.56</v>
      </c>
      <c r="F37" s="32">
        <f>SUM(F24:F36)</f>
        <v>229382.75599999999</v>
      </c>
      <c r="G37" s="32">
        <f>SUM(G24:G36)</f>
        <v>29131610.011999998</v>
      </c>
    </row>
    <row r="38" spans="1:7" ht="33.75" customHeight="1">
      <c r="A38" s="17"/>
      <c r="B38" s="17"/>
      <c r="C38" s="17"/>
      <c r="D38" s="17"/>
      <c r="E38" s="17"/>
      <c r="F38" s="17"/>
      <c r="G38" s="8"/>
    </row>
    <row r="39" spans="1:7" ht="20.25">
      <c r="A39" s="13" t="s">
        <v>15</v>
      </c>
      <c r="B39" s="13"/>
      <c r="C39" s="13"/>
      <c r="D39" s="13"/>
      <c r="E39" s="3"/>
      <c r="F39" s="3"/>
      <c r="G39" s="8"/>
    </row>
    <row r="40" spans="1:7" ht="20.25">
      <c r="A40" s="13" t="s">
        <v>117</v>
      </c>
      <c r="B40" s="3"/>
      <c r="C40" s="3"/>
      <c r="D40" s="3"/>
      <c r="E40" s="13" t="s">
        <v>116</v>
      </c>
      <c r="F40" s="13"/>
      <c r="G40" s="8"/>
    </row>
    <row r="41" spans="1:7" ht="40.5" customHeight="1">
      <c r="A41" s="13"/>
      <c r="B41" s="3"/>
      <c r="C41" s="3"/>
      <c r="D41" s="3"/>
      <c r="E41" s="13"/>
      <c r="F41" s="13"/>
      <c r="G41" s="8"/>
    </row>
    <row r="42" spans="1:7" ht="20.25">
      <c r="A42" s="13" t="s">
        <v>38</v>
      </c>
      <c r="B42" s="3"/>
      <c r="C42" s="3"/>
      <c r="D42" s="3"/>
      <c r="E42" s="13" t="s">
        <v>34</v>
      </c>
      <c r="F42" s="13"/>
      <c r="G42" s="8"/>
    </row>
    <row r="43" spans="1:7" ht="20.25">
      <c r="A43" s="13"/>
      <c r="B43" s="3"/>
      <c r="C43" s="3"/>
      <c r="D43" s="3"/>
      <c r="E43" s="13"/>
      <c r="F43" s="13"/>
      <c r="G43" s="8"/>
    </row>
    <row r="44" spans="1:7" ht="20.25">
      <c r="A44" s="13" t="s">
        <v>15</v>
      </c>
      <c r="B44" s="3"/>
      <c r="C44" s="3"/>
      <c r="D44" s="3"/>
      <c r="E44" s="13"/>
      <c r="F44" s="13"/>
      <c r="G44" s="8"/>
    </row>
    <row r="45" spans="1:7" ht="20.25">
      <c r="A45" s="13" t="s">
        <v>16</v>
      </c>
      <c r="B45" s="3"/>
      <c r="C45" s="3"/>
      <c r="D45" s="3"/>
      <c r="E45" s="13"/>
      <c r="F45" s="13"/>
      <c r="G45" s="8"/>
    </row>
    <row r="46" spans="1:7" ht="20.25">
      <c r="A46" s="13" t="s">
        <v>17</v>
      </c>
      <c r="B46" s="3"/>
      <c r="C46" s="3"/>
      <c r="D46" s="3"/>
      <c r="E46" s="13" t="s">
        <v>163</v>
      </c>
      <c r="F46" s="13"/>
      <c r="G46" s="8"/>
    </row>
    <row r="47" spans="1:7">
      <c r="A47" s="8"/>
      <c r="B47" s="8"/>
      <c r="C47" s="8"/>
      <c r="D47" s="8"/>
      <c r="E47" s="8"/>
      <c r="F47" s="8"/>
      <c r="G47" s="8"/>
    </row>
    <row r="48" spans="1:7" ht="16.5">
      <c r="A48" s="8"/>
      <c r="B48" s="8"/>
      <c r="C48" s="8"/>
      <c r="D48" s="8"/>
      <c r="E48" s="4"/>
      <c r="F48" s="4"/>
      <c r="G48" s="8"/>
    </row>
    <row r="49" spans="1:7" ht="17.25">
      <c r="A49" s="8"/>
      <c r="B49" s="8"/>
      <c r="C49" s="8"/>
      <c r="D49" s="8"/>
      <c r="E49" s="4" t="s">
        <v>120</v>
      </c>
      <c r="F49" s="4"/>
      <c r="G49" s="8"/>
    </row>
    <row r="50" spans="1:7">
      <c r="A50" s="8"/>
      <c r="B50" s="8"/>
      <c r="C50" s="8"/>
      <c r="D50" s="8"/>
      <c r="E50" s="8"/>
      <c r="F50" s="8"/>
      <c r="G50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G47"/>
  <sheetViews>
    <sheetView view="pageBreakPreview" zoomScaleSheetLayoutView="100" workbookViewId="0">
      <selection activeCell="E43" sqref="E4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6" width="24.140625" customWidth="1"/>
    <col min="7" max="7" width="24" customWidth="1"/>
  </cols>
  <sheetData>
    <row r="1" spans="1:7" ht="18.75">
      <c r="E1" s="9" t="s">
        <v>94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79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94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140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41.2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35</v>
      </c>
      <c r="B18" s="44"/>
      <c r="C18" s="44"/>
      <c r="D18" s="44"/>
      <c r="E18" s="44"/>
      <c r="F18" s="39"/>
      <c r="G18" s="8"/>
    </row>
    <row r="19" spans="1:7" ht="20.25">
      <c r="A19" s="11"/>
      <c r="B19" s="11"/>
      <c r="C19" s="12" t="s">
        <v>26</v>
      </c>
      <c r="D19" s="11"/>
      <c r="E19" s="11"/>
      <c r="F19" s="38"/>
      <c r="G19" s="8"/>
    </row>
    <row r="20" spans="1:7" ht="20.25">
      <c r="A20" s="3"/>
      <c r="B20" s="13" t="s">
        <v>67</v>
      </c>
      <c r="C20" s="18">
        <v>16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85</v>
      </c>
    </row>
    <row r="24" spans="1:7" ht="26.2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6.25" customHeight="1">
      <c r="A25" s="15">
        <v>2</v>
      </c>
      <c r="B25" s="16" t="s">
        <v>12</v>
      </c>
      <c r="C25" s="30">
        <v>95000</v>
      </c>
      <c r="D25" s="15">
        <v>0.5</v>
      </c>
      <c r="E25" s="30">
        <f>SUM(C25*D25)</f>
        <v>47500</v>
      </c>
      <c r="F25" s="30">
        <f t="shared" ref="F25:F33" si="0">SUM(E25*10%)</f>
        <v>4750</v>
      </c>
      <c r="G25" s="30">
        <f t="shared" ref="G25:G33" si="1">SUM(E25*5)+((E25+F25)*7)</f>
        <v>603250</v>
      </c>
    </row>
    <row r="26" spans="1:7" ht="24.75" customHeight="1">
      <c r="A26" s="15">
        <v>3</v>
      </c>
      <c r="B26" s="16" t="s">
        <v>5</v>
      </c>
      <c r="C26" s="30">
        <v>95000</v>
      </c>
      <c r="D26" s="15">
        <v>0.5</v>
      </c>
      <c r="E26" s="30">
        <f t="shared" ref="E26:E33" si="2">SUM(C26*D26)</f>
        <v>47500</v>
      </c>
      <c r="F26" s="30">
        <f t="shared" si="0"/>
        <v>4750</v>
      </c>
      <c r="G26" s="30">
        <f t="shared" si="1"/>
        <v>603250</v>
      </c>
    </row>
    <row r="27" spans="1:7" ht="27" customHeight="1">
      <c r="A27" s="15">
        <v>4</v>
      </c>
      <c r="B27" s="16" t="s">
        <v>8</v>
      </c>
      <c r="C27" s="30">
        <v>95000</v>
      </c>
      <c r="D27" s="15">
        <v>0.75</v>
      </c>
      <c r="E27" s="30">
        <f t="shared" si="2"/>
        <v>71250</v>
      </c>
      <c r="F27" s="30">
        <f t="shared" si="0"/>
        <v>7125</v>
      </c>
      <c r="G27" s="30">
        <f t="shared" si="1"/>
        <v>904875</v>
      </c>
    </row>
    <row r="28" spans="1:7" ht="23.25" customHeight="1">
      <c r="A28" s="15">
        <v>5</v>
      </c>
      <c r="B28" s="16" t="s">
        <v>9</v>
      </c>
      <c r="C28" s="30">
        <v>95000</v>
      </c>
      <c r="D28" s="15">
        <v>0.75</v>
      </c>
      <c r="E28" s="30">
        <f t="shared" si="2"/>
        <v>71250</v>
      </c>
      <c r="F28" s="30">
        <f t="shared" si="0"/>
        <v>7125</v>
      </c>
      <c r="G28" s="30">
        <f t="shared" si="1"/>
        <v>904875</v>
      </c>
    </row>
    <row r="29" spans="1:7" ht="24.75" customHeight="1">
      <c r="A29" s="15">
        <v>6</v>
      </c>
      <c r="B29" s="16" t="s">
        <v>6</v>
      </c>
      <c r="C29" s="30">
        <v>119048</v>
      </c>
      <c r="D29" s="15">
        <v>3.36</v>
      </c>
      <c r="E29" s="30">
        <f t="shared" si="2"/>
        <v>400001.27999999997</v>
      </c>
      <c r="F29" s="30">
        <f t="shared" si="0"/>
        <v>40000.127999999997</v>
      </c>
      <c r="G29" s="30">
        <f t="shared" si="1"/>
        <v>5080016.2559999991</v>
      </c>
    </row>
    <row r="30" spans="1:7" ht="24.7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2"/>
        <v>93300</v>
      </c>
      <c r="F30" s="30">
        <f t="shared" si="0"/>
        <v>9330</v>
      </c>
      <c r="G30" s="30">
        <f t="shared" si="1"/>
        <v>1184910</v>
      </c>
    </row>
    <row r="31" spans="1:7" ht="24.75" customHeight="1">
      <c r="A31" s="15">
        <v>8</v>
      </c>
      <c r="B31" s="16" t="s">
        <v>11</v>
      </c>
      <c r="C31" s="30">
        <v>93300</v>
      </c>
      <c r="D31" s="15">
        <v>0.5</v>
      </c>
      <c r="E31" s="30">
        <f t="shared" si="2"/>
        <v>46650</v>
      </c>
      <c r="F31" s="30">
        <f t="shared" si="0"/>
        <v>4665</v>
      </c>
      <c r="G31" s="30">
        <f t="shared" si="1"/>
        <v>592455</v>
      </c>
    </row>
    <row r="32" spans="1:7" ht="24" customHeight="1">
      <c r="A32" s="15">
        <v>9</v>
      </c>
      <c r="B32" s="16" t="s">
        <v>19</v>
      </c>
      <c r="C32" s="30">
        <v>93300</v>
      </c>
      <c r="D32" s="15">
        <v>1</v>
      </c>
      <c r="E32" s="30">
        <f t="shared" si="2"/>
        <v>93300</v>
      </c>
      <c r="F32" s="30">
        <f t="shared" si="0"/>
        <v>9330</v>
      </c>
      <c r="G32" s="30">
        <f t="shared" si="1"/>
        <v>1184910</v>
      </c>
    </row>
    <row r="33" spans="1:7" ht="24" customHeight="1">
      <c r="A33" s="15">
        <v>10</v>
      </c>
      <c r="B33" s="16" t="s">
        <v>7</v>
      </c>
      <c r="C33" s="30">
        <v>93300</v>
      </c>
      <c r="D33" s="15">
        <v>3</v>
      </c>
      <c r="E33" s="30">
        <f t="shared" si="2"/>
        <v>279900</v>
      </c>
      <c r="F33" s="30">
        <f t="shared" si="0"/>
        <v>27990</v>
      </c>
      <c r="G33" s="30">
        <f t="shared" si="1"/>
        <v>3554730</v>
      </c>
    </row>
    <row r="34" spans="1:7" ht="27" customHeight="1">
      <c r="A34" s="15"/>
      <c r="B34" s="31" t="s">
        <v>14</v>
      </c>
      <c r="C34" s="33"/>
      <c r="D34" s="33">
        <f>SUM(D24:D33)</f>
        <v>12.36</v>
      </c>
      <c r="E34" s="32">
        <f>SUM(E24:E33)</f>
        <v>1260651.28</v>
      </c>
      <c r="F34" s="32">
        <f>SUM(F24:F33)</f>
        <v>126065.128</v>
      </c>
      <c r="G34" s="32">
        <f>SUM(G24:G33)</f>
        <v>16010271.255999999</v>
      </c>
    </row>
    <row r="35" spans="1:7" ht="38.25" customHeight="1">
      <c r="A35" s="17"/>
      <c r="B35" s="17"/>
      <c r="C35" s="17"/>
      <c r="D35" s="17"/>
      <c r="E35" s="17"/>
      <c r="F35" s="17"/>
      <c r="G35" s="8"/>
    </row>
    <row r="36" spans="1:7" ht="20.25">
      <c r="A36" s="13" t="s">
        <v>15</v>
      </c>
      <c r="B36" s="13"/>
      <c r="C36" s="13"/>
      <c r="D36" s="13"/>
      <c r="E36" s="3"/>
      <c r="F36" s="3"/>
      <c r="G36" s="8"/>
    </row>
    <row r="37" spans="1:7" ht="20.25">
      <c r="A37" s="13" t="s">
        <v>117</v>
      </c>
      <c r="B37" s="3"/>
      <c r="C37" s="3"/>
      <c r="D37" s="3"/>
      <c r="E37" s="13" t="s">
        <v>116</v>
      </c>
      <c r="F37" s="13"/>
      <c r="G37" s="8"/>
    </row>
    <row r="38" spans="1:7" ht="39" customHeight="1">
      <c r="A38" s="13"/>
      <c r="B38" s="3"/>
      <c r="C38" s="3"/>
      <c r="D38" s="3"/>
      <c r="E38" s="13"/>
      <c r="F38" s="13"/>
      <c r="G38" s="8"/>
    </row>
    <row r="39" spans="1:7" ht="20.25">
      <c r="A39" s="13" t="s">
        <v>38</v>
      </c>
      <c r="B39" s="3"/>
      <c r="C39" s="3"/>
      <c r="D39" s="3"/>
      <c r="E39" s="13" t="s">
        <v>36</v>
      </c>
      <c r="F39" s="13"/>
      <c r="G39" s="8"/>
    </row>
    <row r="40" spans="1:7" ht="20.25">
      <c r="A40" s="13"/>
      <c r="B40" s="3"/>
      <c r="C40" s="3"/>
      <c r="D40" s="3"/>
      <c r="E40" s="13"/>
      <c r="F40" s="13"/>
      <c r="G40" s="8"/>
    </row>
    <row r="41" spans="1:7" ht="20.25">
      <c r="A41" s="13" t="s">
        <v>15</v>
      </c>
      <c r="B41" s="3"/>
      <c r="C41" s="3"/>
      <c r="D41" s="3"/>
      <c r="E41" s="13"/>
      <c r="F41" s="13"/>
      <c r="G41" s="8"/>
    </row>
    <row r="42" spans="1:7" ht="20.25">
      <c r="A42" s="13" t="s">
        <v>16</v>
      </c>
      <c r="B42" s="3"/>
      <c r="C42" s="3"/>
      <c r="D42" s="3"/>
      <c r="E42" s="13"/>
      <c r="F42" s="13"/>
      <c r="G42" s="8"/>
    </row>
    <row r="43" spans="1:7" ht="20.25">
      <c r="A43" s="13" t="s">
        <v>17</v>
      </c>
      <c r="B43" s="3"/>
      <c r="C43" s="3"/>
      <c r="D43" s="3"/>
      <c r="E43" s="13" t="s">
        <v>163</v>
      </c>
      <c r="F43" s="13"/>
      <c r="G43" s="8"/>
    </row>
    <row r="44" spans="1:7">
      <c r="A44" s="8"/>
      <c r="B44" s="8"/>
      <c r="C44" s="8"/>
      <c r="D44" s="8"/>
      <c r="E44" s="8"/>
      <c r="F44" s="8"/>
      <c r="G44" s="8"/>
    </row>
    <row r="45" spans="1:7" ht="16.5">
      <c r="A45" s="8"/>
      <c r="B45" s="8"/>
      <c r="C45" s="8"/>
      <c r="D45" s="8"/>
      <c r="E45" s="4"/>
      <c r="F45" s="4"/>
      <c r="G45" s="8"/>
    </row>
    <row r="46" spans="1:7" ht="17.25">
      <c r="A46" s="8"/>
      <c r="B46" s="8"/>
      <c r="C46" s="8"/>
      <c r="D46" s="8"/>
      <c r="E46" s="4" t="s">
        <v>120</v>
      </c>
      <c r="F46" s="4"/>
      <c r="G46" s="8"/>
    </row>
    <row r="47" spans="1:7">
      <c r="A47" s="8"/>
      <c r="B47" s="8"/>
      <c r="C47" s="8"/>
      <c r="D47" s="8"/>
      <c r="E47" s="8"/>
      <c r="F47" s="8"/>
      <c r="G47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view="pageBreakPreview" topLeftCell="A42" zoomScaleSheetLayoutView="100" workbookViewId="0">
      <selection activeCell="C5" sqref="C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3.85546875" customWidth="1"/>
    <col min="7" max="7" width="24.85546875" customWidth="1"/>
  </cols>
  <sheetData>
    <row r="1" spans="1:7" ht="18.75">
      <c r="E1" s="9" t="s">
        <v>95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141</v>
      </c>
      <c r="F4" s="9"/>
    </row>
    <row r="5" spans="1:7" ht="18.75">
      <c r="E5" s="9" t="s">
        <v>75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95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136</v>
      </c>
      <c r="F10" s="9"/>
      <c r="G10" s="10"/>
    </row>
    <row r="11" spans="1:7" ht="18.75" hidden="1">
      <c r="A11" s="6"/>
      <c r="B11" s="6"/>
      <c r="C11" s="6"/>
      <c r="D11" s="8"/>
      <c r="E11" s="9" t="s">
        <v>142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7.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37</v>
      </c>
      <c r="B18" s="44"/>
      <c r="C18" s="44"/>
      <c r="D18" s="44"/>
      <c r="E18" s="44"/>
      <c r="F18" s="39"/>
      <c r="G18" s="8"/>
    </row>
    <row r="19" spans="1:7" ht="20.25">
      <c r="A19" s="11"/>
      <c r="B19" s="11"/>
      <c r="C19" s="12" t="s">
        <v>26</v>
      </c>
      <c r="D19" s="11"/>
      <c r="E19" s="11"/>
      <c r="F19" s="38"/>
      <c r="G19" s="8"/>
    </row>
    <row r="20" spans="1:7" ht="20.25">
      <c r="A20" s="3"/>
      <c r="B20" s="13" t="s">
        <v>67</v>
      </c>
      <c r="C20" s="18">
        <v>16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3"/>
      <c r="F22" s="3"/>
      <c r="G22" s="8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66</v>
      </c>
      <c r="F23" s="14" t="s">
        <v>128</v>
      </c>
      <c r="G23" s="14" t="s">
        <v>86</v>
      </c>
    </row>
    <row r="24" spans="1:7" ht="26.2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6.25" customHeight="1">
      <c r="A25" s="15">
        <v>2</v>
      </c>
      <c r="B25" s="16" t="s">
        <v>12</v>
      </c>
      <c r="C25" s="30">
        <v>95000</v>
      </c>
      <c r="D25" s="15">
        <v>0.5</v>
      </c>
      <c r="E25" s="30">
        <f>SUM(C25*D25)</f>
        <v>47500</v>
      </c>
      <c r="F25" s="30">
        <f t="shared" ref="F25:F34" si="0">SUM(E25*10%)</f>
        <v>4750</v>
      </c>
      <c r="G25" s="30">
        <f t="shared" ref="G25:G34" si="1">SUM(E25*5)+((E25+F25)*7)</f>
        <v>603250</v>
      </c>
    </row>
    <row r="26" spans="1:7" ht="25.5" customHeight="1">
      <c r="A26" s="15">
        <v>3</v>
      </c>
      <c r="B26" s="16" t="s">
        <v>5</v>
      </c>
      <c r="C26" s="30">
        <v>95000</v>
      </c>
      <c r="D26" s="15">
        <v>0.5</v>
      </c>
      <c r="E26" s="30">
        <f t="shared" ref="E26:E34" si="2">SUM(C26*D26)</f>
        <v>47500</v>
      </c>
      <c r="F26" s="30">
        <f t="shared" si="0"/>
        <v>4750</v>
      </c>
      <c r="G26" s="30">
        <f t="shared" si="1"/>
        <v>603250</v>
      </c>
    </row>
    <row r="27" spans="1:7" ht="25.5" customHeight="1">
      <c r="A27" s="15">
        <v>4</v>
      </c>
      <c r="B27" s="16" t="s">
        <v>8</v>
      </c>
      <c r="C27" s="30">
        <v>95000</v>
      </c>
      <c r="D27" s="15">
        <v>0.75</v>
      </c>
      <c r="E27" s="30">
        <f t="shared" si="2"/>
        <v>71250</v>
      </c>
      <c r="F27" s="30">
        <f t="shared" si="0"/>
        <v>7125</v>
      </c>
      <c r="G27" s="30">
        <f t="shared" si="1"/>
        <v>904875</v>
      </c>
    </row>
    <row r="28" spans="1:7" ht="27.75" customHeight="1">
      <c r="A28" s="15">
        <v>5</v>
      </c>
      <c r="B28" s="16" t="s">
        <v>9</v>
      </c>
      <c r="C28" s="30">
        <v>95000</v>
      </c>
      <c r="D28" s="15">
        <v>0.75</v>
      </c>
      <c r="E28" s="30">
        <f t="shared" si="2"/>
        <v>71250</v>
      </c>
      <c r="F28" s="30">
        <f t="shared" si="0"/>
        <v>7125</v>
      </c>
      <c r="G28" s="30">
        <f t="shared" si="1"/>
        <v>904875</v>
      </c>
    </row>
    <row r="29" spans="1:7" ht="24" customHeight="1">
      <c r="A29" s="15">
        <v>6</v>
      </c>
      <c r="B29" s="16" t="s">
        <v>6</v>
      </c>
      <c r="C29" s="30">
        <v>119048</v>
      </c>
      <c r="D29" s="15">
        <v>3.36</v>
      </c>
      <c r="E29" s="30">
        <f t="shared" si="2"/>
        <v>400001.27999999997</v>
      </c>
      <c r="F29" s="30">
        <f t="shared" si="0"/>
        <v>40000.127999999997</v>
      </c>
      <c r="G29" s="30">
        <f t="shared" si="1"/>
        <v>5080016.2559999991</v>
      </c>
    </row>
    <row r="30" spans="1:7" ht="26.2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2"/>
        <v>93300</v>
      </c>
      <c r="F30" s="30">
        <f t="shared" si="0"/>
        <v>9330</v>
      </c>
      <c r="G30" s="30">
        <f t="shared" si="1"/>
        <v>1184910</v>
      </c>
    </row>
    <row r="31" spans="1:7" ht="26.25" customHeight="1">
      <c r="A31" s="15">
        <v>8</v>
      </c>
      <c r="B31" s="16" t="s">
        <v>11</v>
      </c>
      <c r="C31" s="30">
        <v>93300</v>
      </c>
      <c r="D31" s="15">
        <v>0.5</v>
      </c>
      <c r="E31" s="30">
        <f t="shared" si="2"/>
        <v>46650</v>
      </c>
      <c r="F31" s="30">
        <f t="shared" si="0"/>
        <v>4665</v>
      </c>
      <c r="G31" s="30">
        <f t="shared" si="1"/>
        <v>592455</v>
      </c>
    </row>
    <row r="32" spans="1:7" ht="27" customHeight="1">
      <c r="A32" s="15">
        <v>9</v>
      </c>
      <c r="B32" s="16" t="s">
        <v>19</v>
      </c>
      <c r="C32" s="30">
        <v>93300</v>
      </c>
      <c r="D32" s="15">
        <v>1</v>
      </c>
      <c r="E32" s="30">
        <f t="shared" si="2"/>
        <v>93300</v>
      </c>
      <c r="F32" s="30">
        <f t="shared" si="0"/>
        <v>9330</v>
      </c>
      <c r="G32" s="30">
        <f t="shared" si="1"/>
        <v>1184910</v>
      </c>
    </row>
    <row r="33" spans="1:7" ht="24.75" customHeight="1">
      <c r="A33" s="15">
        <v>10</v>
      </c>
      <c r="B33" s="16" t="s">
        <v>20</v>
      </c>
      <c r="C33" s="30">
        <v>93300</v>
      </c>
      <c r="D33" s="15">
        <v>0.5</v>
      </c>
      <c r="E33" s="30">
        <f t="shared" si="2"/>
        <v>46650</v>
      </c>
      <c r="F33" s="30">
        <f t="shared" si="0"/>
        <v>4665</v>
      </c>
      <c r="G33" s="30">
        <f t="shared" si="1"/>
        <v>592455</v>
      </c>
    </row>
    <row r="34" spans="1:7" ht="27" customHeight="1">
      <c r="A34" s="15">
        <v>11</v>
      </c>
      <c r="B34" s="16" t="s">
        <v>7</v>
      </c>
      <c r="C34" s="30">
        <v>93300</v>
      </c>
      <c r="D34" s="15">
        <v>3</v>
      </c>
      <c r="E34" s="30">
        <f t="shared" si="2"/>
        <v>279900</v>
      </c>
      <c r="F34" s="30">
        <f t="shared" si="0"/>
        <v>27990</v>
      </c>
      <c r="G34" s="30">
        <f t="shared" si="1"/>
        <v>3554730</v>
      </c>
    </row>
    <row r="35" spans="1:7" ht="31.5" customHeight="1">
      <c r="A35" s="15"/>
      <c r="B35" s="31" t="s">
        <v>14</v>
      </c>
      <c r="C35" s="33"/>
      <c r="D35" s="33">
        <f>SUM(D24:D34)</f>
        <v>12.86</v>
      </c>
      <c r="E35" s="32">
        <f>SUM(E24:E34)</f>
        <v>1307301.28</v>
      </c>
      <c r="F35" s="32">
        <f>SUM(F24:F34)</f>
        <v>130730.128</v>
      </c>
      <c r="G35" s="32">
        <f>SUM(G24:G34)</f>
        <v>16602726.255999999</v>
      </c>
    </row>
    <row r="36" spans="1:7" ht="31.5" customHeight="1">
      <c r="A36" s="17"/>
      <c r="B36" s="17"/>
      <c r="C36" s="17"/>
      <c r="D36" s="17"/>
      <c r="E36" s="17"/>
      <c r="F36" s="17"/>
      <c r="G36" s="8"/>
    </row>
    <row r="37" spans="1:7" ht="20.25">
      <c r="A37" s="13" t="s">
        <v>15</v>
      </c>
      <c r="B37" s="13"/>
      <c r="C37" s="13"/>
      <c r="D37" s="13"/>
      <c r="E37" s="3"/>
      <c r="F37" s="3"/>
      <c r="G37" s="8"/>
    </row>
    <row r="38" spans="1:7" ht="20.25">
      <c r="A38" s="13" t="s">
        <v>117</v>
      </c>
      <c r="B38" s="3"/>
      <c r="C38" s="3"/>
      <c r="D38" s="3"/>
      <c r="E38" s="13" t="s">
        <v>116</v>
      </c>
      <c r="F38" s="13"/>
      <c r="G38" s="8"/>
    </row>
    <row r="39" spans="1:7" ht="43.5" customHeight="1">
      <c r="A39" s="13"/>
      <c r="B39" s="3"/>
      <c r="C39" s="3"/>
      <c r="D39" s="3"/>
      <c r="E39" s="13"/>
      <c r="F39" s="13"/>
      <c r="G39" s="8"/>
    </row>
    <row r="40" spans="1:7" ht="20.25">
      <c r="A40" s="13" t="s">
        <v>38</v>
      </c>
      <c r="B40" s="3"/>
      <c r="C40" s="3"/>
      <c r="D40" s="3"/>
      <c r="E40" s="13" t="s">
        <v>115</v>
      </c>
      <c r="F40" s="13"/>
      <c r="G40" s="8"/>
    </row>
    <row r="41" spans="1:7" ht="20.25">
      <c r="A41" s="13"/>
      <c r="B41" s="3"/>
      <c r="C41" s="3"/>
      <c r="D41" s="3"/>
      <c r="E41" s="13"/>
      <c r="F41" s="13"/>
      <c r="G41" s="8"/>
    </row>
    <row r="42" spans="1:7" ht="20.25">
      <c r="A42" s="13" t="s">
        <v>15</v>
      </c>
      <c r="B42" s="3"/>
      <c r="C42" s="3"/>
      <c r="D42" s="3"/>
      <c r="E42" s="13"/>
      <c r="F42" s="13"/>
      <c r="G42" s="8"/>
    </row>
    <row r="43" spans="1:7" ht="20.25">
      <c r="A43" s="13" t="s">
        <v>16</v>
      </c>
      <c r="B43" s="3"/>
      <c r="C43" s="3"/>
      <c r="D43" s="3"/>
      <c r="E43" s="13"/>
      <c r="F43" s="13"/>
      <c r="G43" s="8"/>
    </row>
    <row r="44" spans="1:7" ht="20.25">
      <c r="A44" s="13" t="s">
        <v>17</v>
      </c>
      <c r="B44" s="3"/>
      <c r="C44" s="3"/>
      <c r="D44" s="3"/>
      <c r="E44" s="13" t="s">
        <v>163</v>
      </c>
      <c r="F44" s="13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 ht="16.5">
      <c r="A46" s="8"/>
      <c r="B46" s="8"/>
      <c r="C46" s="8"/>
      <c r="D46" s="8"/>
      <c r="E46" s="4"/>
      <c r="F46" s="4"/>
      <c r="G46" s="8"/>
    </row>
    <row r="47" spans="1:7" ht="17.25">
      <c r="A47" s="8"/>
      <c r="B47" s="8"/>
      <c r="C47" s="8"/>
      <c r="D47" s="8"/>
      <c r="E47" s="4" t="s">
        <v>120</v>
      </c>
      <c r="F47" s="4"/>
      <c r="G47" s="8"/>
    </row>
    <row r="48" spans="1:7">
      <c r="A48" s="8"/>
      <c r="B48" s="8"/>
      <c r="C48" s="8"/>
      <c r="D48" s="8"/>
      <c r="E48" s="8"/>
      <c r="F48" s="8"/>
      <c r="G48" s="8"/>
    </row>
  </sheetData>
  <mergeCells count="4"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G50"/>
  <sheetViews>
    <sheetView view="pageBreakPreview" zoomScaleSheetLayoutView="100" workbookViewId="0">
      <selection activeCell="G45" sqref="G4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3.5703125" customWidth="1"/>
    <col min="7" max="7" width="24.5703125" customWidth="1"/>
  </cols>
  <sheetData>
    <row r="1" spans="1:7" ht="18.75">
      <c r="E1" s="9" t="s">
        <v>96</v>
      </c>
      <c r="F1" s="9"/>
    </row>
    <row r="2" spans="1:7" ht="18.75">
      <c r="E2" s="9" t="s">
        <v>0</v>
      </c>
      <c r="F2" s="9"/>
    </row>
    <row r="3" spans="1:7" ht="18.75">
      <c r="E3" s="9" t="s">
        <v>1</v>
      </c>
      <c r="F3" s="9"/>
    </row>
    <row r="4" spans="1:7" ht="18.75">
      <c r="E4" s="9" t="s">
        <v>143</v>
      </c>
      <c r="F4" s="9"/>
    </row>
    <row r="5" spans="1:7" ht="18.75">
      <c r="A5" s="1"/>
      <c r="B5" s="1"/>
      <c r="C5" s="1"/>
      <c r="D5" s="1"/>
      <c r="E5" s="9" t="s">
        <v>76</v>
      </c>
      <c r="F5" s="9"/>
    </row>
    <row r="6" spans="1:7" ht="17.25">
      <c r="A6" s="1"/>
      <c r="B6" s="1"/>
      <c r="C6" s="1"/>
      <c r="D6" s="1"/>
      <c r="E6" s="2"/>
      <c r="F6" s="2"/>
    </row>
    <row r="7" spans="1:7" ht="18.75" hidden="1">
      <c r="A7" s="6"/>
      <c r="B7" s="6"/>
      <c r="C7" s="6"/>
      <c r="D7" s="8"/>
      <c r="E7" s="9" t="s">
        <v>145</v>
      </c>
      <c r="F7" s="9"/>
      <c r="G7" s="10"/>
    </row>
    <row r="8" spans="1:7" ht="18.75" hidden="1">
      <c r="A8" s="6"/>
      <c r="B8" s="6"/>
      <c r="C8" s="6"/>
      <c r="D8" s="8"/>
      <c r="E8" s="9" t="s">
        <v>0</v>
      </c>
      <c r="F8" s="9"/>
      <c r="G8" s="10"/>
    </row>
    <row r="9" spans="1:7" ht="18.75" hidden="1">
      <c r="A9" s="6"/>
      <c r="B9" s="6"/>
      <c r="C9" s="6"/>
      <c r="D9" s="8"/>
      <c r="E9" s="9" t="s">
        <v>1</v>
      </c>
      <c r="F9" s="9"/>
      <c r="G9" s="10"/>
    </row>
    <row r="10" spans="1:7" ht="18.75" hidden="1">
      <c r="A10" s="6"/>
      <c r="B10" s="6"/>
      <c r="C10" s="6"/>
      <c r="D10" s="8"/>
      <c r="E10" s="9" t="s">
        <v>144</v>
      </c>
      <c r="F10" s="9"/>
      <c r="G10" s="10"/>
    </row>
    <row r="11" spans="1:7" ht="18.75" hidden="1">
      <c r="A11" s="6"/>
      <c r="B11" s="6"/>
      <c r="C11" s="6"/>
      <c r="D11" s="8"/>
      <c r="E11" s="9" t="s">
        <v>146</v>
      </c>
      <c r="F11" s="9"/>
      <c r="G11" s="10"/>
    </row>
    <row r="12" spans="1:7" ht="17.25">
      <c r="A12" s="6"/>
      <c r="B12" s="6"/>
      <c r="C12" s="6"/>
      <c r="D12" s="6"/>
      <c r="E12" s="7"/>
      <c r="F12" s="7"/>
      <c r="G12" s="8"/>
    </row>
    <row r="13" spans="1:7" ht="17.25">
      <c r="A13" s="6"/>
      <c r="B13" s="6"/>
      <c r="C13" s="6"/>
      <c r="D13" s="6"/>
      <c r="E13" s="7"/>
      <c r="F13" s="7"/>
      <c r="G13" s="8"/>
    </row>
    <row r="14" spans="1:7" ht="17.25">
      <c r="A14" s="6"/>
      <c r="B14" s="6"/>
      <c r="C14" s="6"/>
      <c r="D14" s="6"/>
      <c r="E14" s="7"/>
      <c r="F14" s="7"/>
      <c r="G14" s="8"/>
    </row>
    <row r="15" spans="1:7" ht="39.75" customHeight="1">
      <c r="A15" s="42" t="s">
        <v>2</v>
      </c>
      <c r="B15" s="42"/>
      <c r="C15" s="42"/>
      <c r="D15" s="42"/>
      <c r="E15" s="42"/>
      <c r="F15" s="37"/>
      <c r="G15" s="8"/>
    </row>
    <row r="16" spans="1:7" ht="20.25">
      <c r="A16" s="43" t="s">
        <v>25</v>
      </c>
      <c r="B16" s="43"/>
      <c r="C16" s="43"/>
      <c r="D16" s="43"/>
      <c r="E16" s="43"/>
      <c r="F16" s="38"/>
      <c r="G16" s="8"/>
    </row>
    <row r="17" spans="1:7" ht="20.25">
      <c r="A17" s="43"/>
      <c r="B17" s="43"/>
      <c r="C17" s="43"/>
      <c r="D17" s="43"/>
      <c r="E17" s="43"/>
      <c r="F17" s="38"/>
      <c r="G17" s="8"/>
    </row>
    <row r="18" spans="1:7" ht="20.25">
      <c r="A18" s="44" t="s">
        <v>39</v>
      </c>
      <c r="B18" s="44"/>
      <c r="C18" s="44"/>
      <c r="D18" s="44"/>
      <c r="E18" s="44"/>
      <c r="F18" s="39"/>
      <c r="G18" s="8"/>
    </row>
    <row r="19" spans="1:7" ht="20.25">
      <c r="A19" s="11"/>
      <c r="B19" s="11"/>
      <c r="C19" s="12" t="s">
        <v>26</v>
      </c>
      <c r="D19" s="11"/>
      <c r="E19" s="11"/>
      <c r="F19" s="38"/>
      <c r="G19" s="8"/>
    </row>
    <row r="20" spans="1:7" ht="20.25">
      <c r="A20" s="3"/>
      <c r="B20" s="13" t="s">
        <v>67</v>
      </c>
      <c r="C20" s="18">
        <v>22</v>
      </c>
      <c r="D20" s="3"/>
      <c r="E20" s="3"/>
      <c r="F20" s="3"/>
      <c r="G20" s="8"/>
    </row>
    <row r="21" spans="1:7" ht="20.25">
      <c r="A21" s="13"/>
      <c r="B21" s="3"/>
      <c r="C21" s="3"/>
      <c r="D21" s="3"/>
      <c r="E21" s="3"/>
      <c r="F21" s="3"/>
      <c r="G21" s="8"/>
    </row>
    <row r="22" spans="1:7" ht="20.25">
      <c r="A22" s="13"/>
      <c r="B22" s="3"/>
      <c r="C22" s="3"/>
      <c r="D22" s="3"/>
      <c r="E22" s="8"/>
      <c r="F22" s="8"/>
      <c r="G22" s="3"/>
    </row>
    <row r="23" spans="1:7" ht="60.75">
      <c r="A23" s="14" t="s">
        <v>3</v>
      </c>
      <c r="B23" s="14" t="s">
        <v>27</v>
      </c>
      <c r="C23" s="14" t="s">
        <v>28</v>
      </c>
      <c r="D23" s="14" t="s">
        <v>29</v>
      </c>
      <c r="E23" s="14" t="s">
        <v>69</v>
      </c>
      <c r="F23" s="14" t="s">
        <v>128</v>
      </c>
      <c r="G23" s="14" t="s">
        <v>85</v>
      </c>
    </row>
    <row r="24" spans="1:7" ht="28.5" customHeight="1">
      <c r="A24" s="15">
        <v>1</v>
      </c>
      <c r="B24" s="16" t="s">
        <v>4</v>
      </c>
      <c r="C24" s="30">
        <v>110000</v>
      </c>
      <c r="D24" s="15">
        <v>1</v>
      </c>
      <c r="E24" s="30">
        <f>SUM(C24*D24)</f>
        <v>110000</v>
      </c>
      <c r="F24" s="30">
        <f>SUM(E24*10%)</f>
        <v>11000</v>
      </c>
      <c r="G24" s="30">
        <f>SUM(E24*5)+((E24+F24)*7)</f>
        <v>1397000</v>
      </c>
    </row>
    <row r="25" spans="1:7" ht="27.75" customHeight="1">
      <c r="A25" s="15">
        <v>2</v>
      </c>
      <c r="B25" s="16" t="s">
        <v>12</v>
      </c>
      <c r="C25" s="30">
        <v>95000</v>
      </c>
      <c r="D25" s="15">
        <v>1</v>
      </c>
      <c r="E25" s="30">
        <f>SUM(C25*D25)</f>
        <v>95000</v>
      </c>
      <c r="F25" s="30">
        <f t="shared" ref="F25:F35" si="0">SUM(E25*10%)</f>
        <v>9500</v>
      </c>
      <c r="G25" s="30">
        <f t="shared" ref="G25:G35" si="1">SUM(E25*5)+((E25+F25)*7)</f>
        <v>1206500</v>
      </c>
    </row>
    <row r="26" spans="1:7" ht="26.25" customHeight="1">
      <c r="A26" s="15">
        <v>3</v>
      </c>
      <c r="B26" s="16" t="s">
        <v>5</v>
      </c>
      <c r="C26" s="30">
        <v>95000</v>
      </c>
      <c r="D26" s="15">
        <v>0.5</v>
      </c>
      <c r="E26" s="30">
        <f t="shared" ref="E26:E35" si="2">SUM(C26*D26)</f>
        <v>47500</v>
      </c>
      <c r="F26" s="30">
        <f t="shared" si="0"/>
        <v>4750</v>
      </c>
      <c r="G26" s="30">
        <f t="shared" si="1"/>
        <v>603250</v>
      </c>
    </row>
    <row r="27" spans="1:7" ht="27" customHeight="1">
      <c r="A27" s="15">
        <v>4</v>
      </c>
      <c r="B27" s="16" t="s">
        <v>8</v>
      </c>
      <c r="C27" s="30">
        <v>95000</v>
      </c>
      <c r="D27" s="15">
        <v>1</v>
      </c>
      <c r="E27" s="30">
        <f t="shared" si="2"/>
        <v>95000</v>
      </c>
      <c r="F27" s="30">
        <f t="shared" si="0"/>
        <v>9500</v>
      </c>
      <c r="G27" s="30">
        <f t="shared" si="1"/>
        <v>1206500</v>
      </c>
    </row>
    <row r="28" spans="1:7" ht="26.25" customHeight="1">
      <c r="A28" s="15">
        <v>5</v>
      </c>
      <c r="B28" s="16" t="s">
        <v>9</v>
      </c>
      <c r="C28" s="30">
        <v>95000</v>
      </c>
      <c r="D28" s="15">
        <v>0.75</v>
      </c>
      <c r="E28" s="30">
        <f t="shared" si="2"/>
        <v>71250</v>
      </c>
      <c r="F28" s="30">
        <f t="shared" si="0"/>
        <v>7125</v>
      </c>
      <c r="G28" s="30">
        <f t="shared" si="1"/>
        <v>904875</v>
      </c>
    </row>
    <row r="29" spans="1:7" ht="27.75" customHeight="1">
      <c r="A29" s="15">
        <v>6</v>
      </c>
      <c r="B29" s="16" t="s">
        <v>6</v>
      </c>
      <c r="C29" s="30">
        <v>119048</v>
      </c>
      <c r="D29" s="15">
        <v>4.4800000000000004</v>
      </c>
      <c r="E29" s="30">
        <f t="shared" si="2"/>
        <v>533335.04000000004</v>
      </c>
      <c r="F29" s="30">
        <f t="shared" si="0"/>
        <v>53333.504000000008</v>
      </c>
      <c r="G29" s="30">
        <f t="shared" si="1"/>
        <v>6773355.0080000004</v>
      </c>
    </row>
    <row r="30" spans="1:7" ht="26.25" customHeight="1">
      <c r="A30" s="15">
        <v>7</v>
      </c>
      <c r="B30" s="16" t="s">
        <v>10</v>
      </c>
      <c r="C30" s="30">
        <v>93300</v>
      </c>
      <c r="D30" s="15">
        <v>1</v>
      </c>
      <c r="E30" s="30">
        <f t="shared" si="2"/>
        <v>93300</v>
      </c>
      <c r="F30" s="30">
        <f t="shared" si="0"/>
        <v>9330</v>
      </c>
      <c r="G30" s="30">
        <f t="shared" si="1"/>
        <v>1184910</v>
      </c>
    </row>
    <row r="31" spans="1:7" ht="24" customHeight="1">
      <c r="A31" s="15">
        <v>8</v>
      </c>
      <c r="B31" s="16" t="s">
        <v>11</v>
      </c>
      <c r="C31" s="30">
        <v>93300</v>
      </c>
      <c r="D31" s="15">
        <v>1</v>
      </c>
      <c r="E31" s="30">
        <f t="shared" si="2"/>
        <v>93300</v>
      </c>
      <c r="F31" s="30">
        <f t="shared" si="0"/>
        <v>9330</v>
      </c>
      <c r="G31" s="30">
        <f t="shared" si="1"/>
        <v>1184910</v>
      </c>
    </row>
    <row r="32" spans="1:7" ht="24" customHeight="1">
      <c r="A32" s="15">
        <v>9</v>
      </c>
      <c r="B32" s="16" t="s">
        <v>19</v>
      </c>
      <c r="C32" s="30">
        <v>93300</v>
      </c>
      <c r="D32" s="15">
        <v>1</v>
      </c>
      <c r="E32" s="30">
        <f t="shared" si="2"/>
        <v>93300</v>
      </c>
      <c r="F32" s="30">
        <f t="shared" si="0"/>
        <v>9330</v>
      </c>
      <c r="G32" s="30">
        <f t="shared" si="1"/>
        <v>1184910</v>
      </c>
    </row>
    <row r="33" spans="1:7" ht="24" customHeight="1">
      <c r="A33" s="15">
        <v>10</v>
      </c>
      <c r="B33" s="16" t="s">
        <v>18</v>
      </c>
      <c r="C33" s="30">
        <v>93300</v>
      </c>
      <c r="D33" s="15">
        <v>0.5</v>
      </c>
      <c r="E33" s="30">
        <f t="shared" si="2"/>
        <v>46650</v>
      </c>
      <c r="F33" s="30">
        <f t="shared" si="0"/>
        <v>4665</v>
      </c>
      <c r="G33" s="30">
        <f t="shared" si="1"/>
        <v>592455</v>
      </c>
    </row>
    <row r="34" spans="1:7" ht="26.25" customHeight="1">
      <c r="A34" s="15">
        <v>11</v>
      </c>
      <c r="B34" s="16" t="s">
        <v>112</v>
      </c>
      <c r="C34" s="30">
        <v>93300</v>
      </c>
      <c r="D34" s="15">
        <v>0.5</v>
      </c>
      <c r="E34" s="30">
        <f t="shared" si="2"/>
        <v>46650</v>
      </c>
      <c r="F34" s="30">
        <f t="shared" si="0"/>
        <v>4665</v>
      </c>
      <c r="G34" s="30">
        <f t="shared" si="1"/>
        <v>592455</v>
      </c>
    </row>
    <row r="35" spans="1:7" ht="26.25" customHeight="1">
      <c r="A35" s="15">
        <v>12</v>
      </c>
      <c r="B35" s="16" t="s">
        <v>7</v>
      </c>
      <c r="C35" s="30">
        <v>93300</v>
      </c>
      <c r="D35" s="15">
        <v>4</v>
      </c>
      <c r="E35" s="30">
        <f t="shared" si="2"/>
        <v>373200</v>
      </c>
      <c r="F35" s="30">
        <f t="shared" si="0"/>
        <v>37320</v>
      </c>
      <c r="G35" s="30">
        <f t="shared" si="1"/>
        <v>4739640</v>
      </c>
    </row>
    <row r="36" spans="1:7" ht="25.5" customHeight="1">
      <c r="A36" s="15"/>
      <c r="B36" s="31" t="s">
        <v>14</v>
      </c>
      <c r="C36" s="33"/>
      <c r="D36" s="33">
        <f>SUM(D24:D35)</f>
        <v>16.73</v>
      </c>
      <c r="E36" s="32">
        <f>SUM(E24:E35)</f>
        <v>1698485.04</v>
      </c>
      <c r="F36" s="32">
        <f>SUM(F24:F35)</f>
        <v>169848.50400000002</v>
      </c>
      <c r="G36" s="32">
        <f>SUM(G24:G35)</f>
        <v>21570760.008000001</v>
      </c>
    </row>
    <row r="37" spans="1:7" ht="27" customHeight="1">
      <c r="A37" s="17"/>
      <c r="B37" s="17"/>
      <c r="C37" s="17"/>
      <c r="D37" s="17"/>
      <c r="E37" s="17"/>
      <c r="F37" s="17"/>
      <c r="G37" s="8"/>
    </row>
    <row r="38" spans="1:7" ht="20.25">
      <c r="A38" s="13" t="s">
        <v>15</v>
      </c>
      <c r="B38" s="13"/>
      <c r="C38" s="13"/>
      <c r="D38" s="13"/>
      <c r="E38" s="3"/>
      <c r="F38" s="3"/>
      <c r="G38" s="8"/>
    </row>
    <row r="39" spans="1:7" ht="20.25">
      <c r="A39" s="13" t="s">
        <v>117</v>
      </c>
      <c r="B39" s="3"/>
      <c r="C39" s="3"/>
      <c r="D39" s="3"/>
      <c r="E39" s="13" t="s">
        <v>116</v>
      </c>
      <c r="F39" s="13"/>
      <c r="G39" s="8"/>
    </row>
    <row r="40" spans="1:7" ht="34.5" customHeight="1">
      <c r="A40" s="13"/>
      <c r="B40" s="3"/>
      <c r="C40" s="3"/>
      <c r="D40" s="3"/>
      <c r="E40" s="13"/>
      <c r="F40" s="13"/>
      <c r="G40" s="8"/>
    </row>
    <row r="41" spans="1:7" ht="20.25">
      <c r="A41" s="13" t="s">
        <v>38</v>
      </c>
      <c r="B41" s="3"/>
      <c r="C41" s="3"/>
      <c r="D41" s="3"/>
      <c r="E41" s="13" t="s">
        <v>40</v>
      </c>
      <c r="F41" s="13"/>
      <c r="G41" s="8"/>
    </row>
    <row r="42" spans="1:7" ht="20.25">
      <c r="A42" s="13"/>
      <c r="B42" s="3"/>
      <c r="C42" s="3"/>
      <c r="D42" s="3"/>
      <c r="E42" s="13"/>
      <c r="F42" s="13"/>
      <c r="G42" s="8"/>
    </row>
    <row r="43" spans="1:7" ht="20.25">
      <c r="A43" s="13" t="s">
        <v>15</v>
      </c>
      <c r="B43" s="3"/>
      <c r="C43" s="3"/>
      <c r="D43" s="3"/>
      <c r="E43" s="13"/>
      <c r="F43" s="13"/>
      <c r="G43" s="8"/>
    </row>
    <row r="44" spans="1:7" ht="20.25">
      <c r="A44" s="13" t="s">
        <v>16</v>
      </c>
      <c r="B44" s="3"/>
      <c r="C44" s="3"/>
      <c r="D44" s="3"/>
      <c r="E44" s="13"/>
      <c r="F44" s="13"/>
      <c r="G44" s="8"/>
    </row>
    <row r="45" spans="1:7" ht="20.25">
      <c r="A45" s="13" t="s">
        <v>17</v>
      </c>
      <c r="B45" s="3"/>
      <c r="C45" s="3"/>
      <c r="D45" s="3"/>
      <c r="E45" s="13" t="s">
        <v>163</v>
      </c>
      <c r="F45" s="13"/>
      <c r="G45" s="8"/>
    </row>
    <row r="46" spans="1:7">
      <c r="A46" s="8"/>
      <c r="B46" s="8"/>
      <c r="C46" s="8"/>
      <c r="D46" s="8"/>
      <c r="E46" s="8"/>
      <c r="F46" s="8"/>
      <c r="G46" s="8"/>
    </row>
    <row r="47" spans="1:7" ht="16.5">
      <c r="A47" s="8"/>
      <c r="B47" s="8"/>
      <c r="C47" s="8"/>
      <c r="D47" s="8"/>
      <c r="E47" s="4"/>
      <c r="F47" s="4"/>
      <c r="G47" s="8"/>
    </row>
    <row r="48" spans="1:7" ht="17.25">
      <c r="A48" s="8"/>
      <c r="B48" s="8"/>
      <c r="C48" s="8"/>
      <c r="D48" s="8"/>
      <c r="E48" s="4" t="s">
        <v>120</v>
      </c>
      <c r="F48" s="4"/>
      <c r="G48" s="8"/>
    </row>
    <row r="49" spans="1:7">
      <c r="A49" s="8"/>
      <c r="B49" s="8"/>
      <c r="C49" s="8"/>
      <c r="D49" s="8"/>
      <c r="E49" s="8"/>
      <c r="F49" s="8"/>
      <c r="G49" s="8"/>
    </row>
    <row r="50" spans="1:7">
      <c r="A50" s="8"/>
      <c r="B50" s="8"/>
      <c r="C50" s="8"/>
      <c r="D50" s="8"/>
      <c r="E50" s="8"/>
      <c r="F50" s="8"/>
      <c r="G50" s="8"/>
    </row>
  </sheetData>
  <mergeCells count="4">
    <mergeCell ref="A15:E15"/>
    <mergeCell ref="A16:E16"/>
    <mergeCell ref="A17:E17"/>
    <mergeCell ref="A18:E18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24</vt:i4>
      </vt:variant>
    </vt:vector>
  </HeadingPairs>
  <TitlesOfParts>
    <vt:vector size="49" baseType="lpstr">
      <vt:lpstr>Լապտերիկ (2)</vt:lpstr>
      <vt:lpstr>ծիածան (2)</vt:lpstr>
      <vt:lpstr>թոռնիկ Մանուշակ</vt:lpstr>
      <vt:lpstr>ժպիտ  խունբ</vt:lpstr>
      <vt:lpstr>Լուսաստղիկ (2)</vt:lpstr>
      <vt:lpstr>Արձագանք (2)</vt:lpstr>
      <vt:lpstr>Լիլիթ (2)</vt:lpstr>
      <vt:lpstr>Նանուլիկ (2)</vt:lpstr>
      <vt:lpstr>Լիանա (2)</vt:lpstr>
      <vt:lpstr>Արևիկ (2)</vt:lpstr>
      <vt:lpstr>Արարատ (2)</vt:lpstr>
      <vt:lpstr>Գոհար (2)</vt:lpstr>
      <vt:lpstr>Փարոս (2)</vt:lpstr>
      <vt:lpstr>Անի պարտեզ (2)</vt:lpstr>
      <vt:lpstr>Կարմիր գլխարկ (2)</vt:lpstr>
      <vt:lpstr>Հենզել և Գրետել (2)</vt:lpstr>
      <vt:lpstr>Սուրբ Մարիամ (2)</vt:lpstr>
      <vt:lpstr>Գյումրու մանկիկ (2)</vt:lpstr>
      <vt:lpstr>Էյլիթիա (2)</vt:lpstr>
      <vt:lpstr>Ձյունիկ (2)</vt:lpstr>
      <vt:lpstr>Հուսո առագաստ (2)</vt:lpstr>
      <vt:lpstr>Երազանք (2)</vt:lpstr>
      <vt:lpstr>Անուլիկ (2)</vt:lpstr>
      <vt:lpstr>Զանգակ (2)</vt:lpstr>
      <vt:lpstr>Лист1</vt:lpstr>
      <vt:lpstr>'Անի պարտեզ (2)'!Область_печати</vt:lpstr>
      <vt:lpstr>'Անուլիկ (2)'!Область_печати</vt:lpstr>
      <vt:lpstr>'Արարատ (2)'!Область_печати</vt:lpstr>
      <vt:lpstr>'Արևիկ (2)'!Область_печати</vt:lpstr>
      <vt:lpstr>'Արձագանք (2)'!Область_печати</vt:lpstr>
      <vt:lpstr>'Գյումրու մանկիկ (2)'!Область_печати</vt:lpstr>
      <vt:lpstr>'Գոհար (2)'!Область_печати</vt:lpstr>
      <vt:lpstr>'Երազանք (2)'!Область_печати</vt:lpstr>
      <vt:lpstr>'Զանգակ (2)'!Область_печати</vt:lpstr>
      <vt:lpstr>'Էյլիթիա (2)'!Область_печати</vt:lpstr>
      <vt:lpstr>'թոռնիկ Մանուշակ'!Область_печати</vt:lpstr>
      <vt:lpstr>'ժպիտ  խունբ'!Область_печати</vt:lpstr>
      <vt:lpstr>'Լապտերիկ (2)'!Область_печати</vt:lpstr>
      <vt:lpstr>'Լիանա (2)'!Область_печати</vt:lpstr>
      <vt:lpstr>'Լիլիթ (2)'!Область_печати</vt:lpstr>
      <vt:lpstr>'Լուսաստղիկ (2)'!Область_печати</vt:lpstr>
      <vt:lpstr>'ծիածան (2)'!Область_печати</vt:lpstr>
      <vt:lpstr>'Կարմիր գլխարկ (2)'!Область_печати</vt:lpstr>
      <vt:lpstr>'Հենզել և Գրետել (2)'!Область_печати</vt:lpstr>
      <vt:lpstr>'Հուսո առագաստ (2)'!Область_печати</vt:lpstr>
      <vt:lpstr>'Ձյունիկ (2)'!Область_печати</vt:lpstr>
      <vt:lpstr>'Նանուլիկ (2)'!Область_печати</vt:lpstr>
      <vt:lpstr>'Սուրբ Մարիամ (2)'!Область_печати</vt:lpstr>
      <vt:lpstr>'Փարոս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https:/mul2.gyumricity.am/tasks/12226/oneclick/7930b84e3ef2af9cb4a906bec17ff4e3a85ee6d5324ef02a611c5a317da74554.xlsx?token=a64a75915af2234529e3c9942674be9b</cp:keywords>
  <cp:lastModifiedBy/>
  <dcterms:created xsi:type="dcterms:W3CDTF">2006-09-16T00:00:00Z</dcterms:created>
  <dcterms:modified xsi:type="dcterms:W3CDTF">2022-04-27T11:49:35Z</dcterms:modified>
</cp:coreProperties>
</file>